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іта\Віта\Штацкая\Виконання\2026\звіт за І півріччя 2026\Проект звіт за І півріччя 2026\Проект звіт за І півріччя 2026\"/>
    </mc:Choice>
  </mc:AlternateContent>
  <bookViews>
    <workbookView xWindow="480" yWindow="105" windowWidth="27795" windowHeight="14640"/>
  </bookViews>
  <sheets>
    <sheet name="Лист1" sheetId="1" r:id="rId1"/>
  </sheets>
  <definedNames>
    <definedName name="_xlnm.Print_Titles" localSheetId="0">Лист1!$A:$B</definedName>
  </definedNames>
  <calcPr calcId="162913"/>
</workbook>
</file>

<file path=xl/calcChain.xml><?xml version="1.0" encoding="utf-8"?>
<calcChain xmlns="http://schemas.openxmlformats.org/spreadsheetml/2006/main">
  <c r="G86" i="1" l="1"/>
  <c r="H86" i="1"/>
  <c r="D83" i="1"/>
  <c r="E83" i="1"/>
  <c r="F83" i="1"/>
  <c r="C83" i="1"/>
  <c r="F88" i="1"/>
  <c r="G95" i="1"/>
  <c r="H95" i="1"/>
  <c r="G96" i="1"/>
  <c r="H96" i="1"/>
  <c r="G97" i="1"/>
  <c r="H97" i="1"/>
  <c r="G98" i="1"/>
  <c r="H98" i="1"/>
  <c r="G49" i="1"/>
  <c r="H49" i="1"/>
  <c r="C68" i="1"/>
  <c r="D63" i="1"/>
  <c r="E63" i="1"/>
  <c r="F63" i="1"/>
  <c r="C63" i="1"/>
  <c r="D57" i="1"/>
  <c r="E57" i="1"/>
  <c r="F57" i="1"/>
  <c r="C57" i="1"/>
  <c r="G39" i="1"/>
  <c r="H39" i="1"/>
  <c r="D29" i="1"/>
  <c r="E29" i="1"/>
  <c r="F29" i="1"/>
  <c r="C29" i="1"/>
  <c r="F82" i="1" l="1"/>
  <c r="F81" i="1" s="1"/>
  <c r="G47" i="1"/>
  <c r="H47" i="1"/>
  <c r="C10" i="1"/>
  <c r="D68" i="1"/>
  <c r="E68" i="1"/>
  <c r="F68" i="1"/>
  <c r="G70" i="1"/>
  <c r="H70" i="1"/>
  <c r="G71" i="1"/>
  <c r="H71" i="1"/>
  <c r="G72" i="1"/>
  <c r="H72" i="1"/>
  <c r="G65" i="1"/>
  <c r="H65" i="1"/>
  <c r="G67" i="1"/>
  <c r="H67" i="1"/>
  <c r="G58" i="1"/>
  <c r="H58" i="1"/>
  <c r="C56" i="1"/>
  <c r="D54" i="1"/>
  <c r="E54" i="1"/>
  <c r="F54" i="1"/>
  <c r="C54" i="1"/>
  <c r="D46" i="1"/>
  <c r="E46" i="1"/>
  <c r="F46" i="1"/>
  <c r="C46" i="1"/>
  <c r="H57" i="1" l="1"/>
  <c r="G57" i="1"/>
  <c r="D56" i="1"/>
  <c r="H66" i="1"/>
  <c r="G66" i="1"/>
  <c r="H31" i="1"/>
  <c r="H32" i="1"/>
  <c r="D61" i="1"/>
  <c r="D60" i="1" s="1"/>
  <c r="E61" i="1"/>
  <c r="E60" i="1" s="1"/>
  <c r="F61" i="1"/>
  <c r="F60" i="1" s="1"/>
  <c r="C61" i="1"/>
  <c r="C60" i="1" s="1"/>
  <c r="D51" i="1"/>
  <c r="E51" i="1"/>
  <c r="F51" i="1"/>
  <c r="C51" i="1"/>
  <c r="F56" i="1"/>
  <c r="E56" i="1"/>
  <c r="H56" i="1" l="1"/>
  <c r="G56" i="1"/>
  <c r="H36" i="1"/>
  <c r="F10" i="1"/>
  <c r="G52" i="1"/>
  <c r="H52" i="1"/>
  <c r="G53" i="1"/>
  <c r="H53" i="1"/>
  <c r="H48" i="1"/>
  <c r="G48" i="1"/>
  <c r="H46" i="1" l="1"/>
  <c r="G46" i="1"/>
  <c r="H33" i="1" l="1"/>
  <c r="H34" i="1"/>
  <c r="H35" i="1"/>
  <c r="H37" i="1"/>
  <c r="G26" i="1"/>
  <c r="H26" i="1"/>
  <c r="G27" i="1"/>
  <c r="H27" i="1"/>
  <c r="D25" i="1"/>
  <c r="E25" i="1"/>
  <c r="F25" i="1"/>
  <c r="C25" i="1"/>
  <c r="H90" i="1" l="1"/>
  <c r="G90" i="1"/>
  <c r="E88" i="1"/>
  <c r="E82" i="1" s="1"/>
  <c r="E81" i="1" s="1"/>
  <c r="D88" i="1"/>
  <c r="D82" i="1" s="1"/>
  <c r="D81" i="1" s="1"/>
  <c r="C88" i="1"/>
  <c r="C82" i="1" s="1"/>
  <c r="C81" i="1" s="1"/>
  <c r="H84" i="1"/>
  <c r="G84" i="1"/>
  <c r="D10" i="1"/>
  <c r="E10" i="1"/>
  <c r="G11" i="1"/>
  <c r="H11" i="1"/>
  <c r="G12" i="1"/>
  <c r="H12" i="1"/>
  <c r="G13" i="1"/>
  <c r="H13" i="1"/>
  <c r="G14" i="1"/>
  <c r="H14" i="1"/>
  <c r="C15" i="1"/>
  <c r="C9" i="1" s="1"/>
  <c r="D15" i="1"/>
  <c r="E15" i="1"/>
  <c r="F15" i="1"/>
  <c r="F9" i="1" s="1"/>
  <c r="G16" i="1"/>
  <c r="H16" i="1"/>
  <c r="C21" i="1"/>
  <c r="D21" i="1"/>
  <c r="E21" i="1"/>
  <c r="F21" i="1"/>
  <c r="G22" i="1"/>
  <c r="H22" i="1"/>
  <c r="C23" i="1"/>
  <c r="D23" i="1"/>
  <c r="E23" i="1"/>
  <c r="F23" i="1"/>
  <c r="G24" i="1"/>
  <c r="H24" i="1"/>
  <c r="G25" i="1"/>
  <c r="H25" i="1"/>
  <c r="G29" i="1"/>
  <c r="G30" i="1"/>
  <c r="H30" i="1"/>
  <c r="G31" i="1"/>
  <c r="G32" i="1"/>
  <c r="G33" i="1"/>
  <c r="G34" i="1"/>
  <c r="G35" i="1"/>
  <c r="G36" i="1"/>
  <c r="G37" i="1"/>
  <c r="C40" i="1"/>
  <c r="D40" i="1"/>
  <c r="E40" i="1"/>
  <c r="F40" i="1"/>
  <c r="G41" i="1"/>
  <c r="H41" i="1"/>
  <c r="G42" i="1"/>
  <c r="H42" i="1"/>
  <c r="G43" i="1"/>
  <c r="H43" i="1"/>
  <c r="C45" i="1"/>
  <c r="D45" i="1"/>
  <c r="E45" i="1"/>
  <c r="F45" i="1"/>
  <c r="E9" i="1" l="1"/>
  <c r="G21" i="1"/>
  <c r="G10" i="1"/>
  <c r="D9" i="1"/>
  <c r="G40" i="1"/>
  <c r="G23" i="1"/>
  <c r="G15" i="1"/>
  <c r="H45" i="1"/>
  <c r="G45" i="1"/>
  <c r="C20" i="1"/>
  <c r="H15" i="1"/>
  <c r="H81" i="1"/>
  <c r="H82" i="1"/>
  <c r="H83" i="1"/>
  <c r="H88" i="1"/>
  <c r="H40" i="1"/>
  <c r="H23" i="1"/>
  <c r="D28" i="1"/>
  <c r="D20" i="1"/>
  <c r="G81" i="1"/>
  <c r="G82" i="1"/>
  <c r="G83" i="1"/>
  <c r="G88" i="1"/>
  <c r="H29" i="1"/>
  <c r="E28" i="1"/>
  <c r="C28" i="1"/>
  <c r="H21" i="1"/>
  <c r="E20" i="1"/>
  <c r="H10" i="1"/>
  <c r="F28" i="1"/>
  <c r="F20" i="1"/>
  <c r="F8" i="1" l="1"/>
  <c r="D8" i="1"/>
  <c r="C8" i="1"/>
  <c r="E8" i="1"/>
  <c r="G9" i="1"/>
  <c r="H9" i="1"/>
  <c r="G28" i="1"/>
  <c r="H28" i="1"/>
  <c r="G20" i="1"/>
  <c r="H20" i="1"/>
  <c r="G8" i="1" l="1"/>
  <c r="H8" i="1"/>
  <c r="D78" i="1" l="1"/>
  <c r="E78" i="1"/>
  <c r="F78" i="1"/>
  <c r="G69" i="1" l="1"/>
  <c r="H69" i="1"/>
  <c r="C59" i="1" l="1"/>
  <c r="D77" i="1" l="1"/>
  <c r="D76" i="1" s="1"/>
  <c r="D99" i="1" s="1"/>
  <c r="F77" i="1"/>
  <c r="C78" i="1"/>
  <c r="C77" i="1" s="1"/>
  <c r="C76" i="1" s="1"/>
  <c r="C99" i="1" s="1"/>
  <c r="E77" i="1"/>
  <c r="E76" i="1" s="1"/>
  <c r="E99" i="1" s="1"/>
  <c r="D59" i="1"/>
  <c r="F59" i="1"/>
  <c r="F50" i="1"/>
  <c r="F44" i="1" s="1"/>
  <c r="E100" i="1" l="1"/>
  <c r="C100" i="1"/>
  <c r="D100" i="1"/>
  <c r="F73" i="1"/>
  <c r="F76" i="1"/>
  <c r="F99" i="1" s="1"/>
  <c r="C50" i="1"/>
  <c r="C44" i="1" s="1"/>
  <c r="C73" i="1" s="1"/>
  <c r="D50" i="1"/>
  <c r="E50" i="1"/>
  <c r="E44" i="1" s="1"/>
  <c r="E59" i="1"/>
  <c r="H77" i="1"/>
  <c r="H78" i="1"/>
  <c r="H79" i="1"/>
  <c r="H80" i="1"/>
  <c r="G77" i="1"/>
  <c r="G78" i="1"/>
  <c r="G79" i="1"/>
  <c r="G80" i="1"/>
  <c r="H51" i="1"/>
  <c r="H61" i="1"/>
  <c r="H62" i="1"/>
  <c r="H63" i="1"/>
  <c r="H64" i="1"/>
  <c r="H68" i="1"/>
  <c r="G51" i="1"/>
  <c r="G61" i="1"/>
  <c r="G62" i="1"/>
  <c r="G63" i="1"/>
  <c r="G64" i="1"/>
  <c r="G68" i="1"/>
  <c r="F100" i="1" l="1"/>
  <c r="D44" i="1"/>
  <c r="D73" i="1" s="1"/>
  <c r="D74" i="1" s="1"/>
  <c r="C74" i="1"/>
  <c r="C101" i="1" s="1"/>
  <c r="G50" i="1"/>
  <c r="H50" i="1"/>
  <c r="H76" i="1"/>
  <c r="G76" i="1"/>
  <c r="H59" i="1"/>
  <c r="G99" i="1"/>
  <c r="G100" i="1"/>
  <c r="G60" i="1"/>
  <c r="H60" i="1"/>
  <c r="G59" i="1"/>
  <c r="G44" i="1" l="1"/>
  <c r="E73" i="1"/>
  <c r="H44" i="1"/>
  <c r="F74" i="1"/>
  <c r="D101" i="1"/>
  <c r="H99" i="1" l="1"/>
  <c r="E74" i="1"/>
  <c r="E101" i="1" s="1"/>
  <c r="G101" i="1" s="1"/>
  <c r="H73" i="1"/>
  <c r="G73" i="1"/>
  <c r="G74" i="1"/>
  <c r="H100" i="1" l="1"/>
  <c r="F101" i="1"/>
  <c r="H74" i="1"/>
  <c r="H101" i="1" l="1"/>
</calcChain>
</file>

<file path=xl/sharedStrings.xml><?xml version="1.0" encoding="utf-8"?>
<sst xmlns="http://schemas.openxmlformats.org/spreadsheetml/2006/main" count="108" uniqueCount="103">
  <si>
    <t>грн.</t>
  </si>
  <si>
    <t>ККД</t>
  </si>
  <si>
    <t>Поч.річн. план</t>
  </si>
  <si>
    <t>Уточн.річн. план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</si>
  <si>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</si>
  <si>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</si>
  <si>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</si>
  <si>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</si>
  <si>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</si>
  <si>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</si>
  <si>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</si>
  <si>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</si>
  <si>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Внутрішні податки на товари та послуги  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</si>
  <si>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</si>
  <si>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</si>
  <si>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</si>
  <si>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</t>
  </si>
  <si>
    <t>Місцеві податки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</si>
  <si>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</si>
  <si>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</si>
  <si>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</si>
  <si>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</si>
  <si>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</si>
  <si>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  </t>
  </si>
  <si>
    <t>Орендна плата з юридичних осіб  </t>
  </si>
  <si>
    <t>Земельний податок з фізичних осіб  </t>
  </si>
  <si>
    <t>Орендна плата з фізичних осіб 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</si>
  <si>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</si>
  <si>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</si>
  <si>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</si>
  <si>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 відсотків</t>
  </si>
  <si>
    <t>Інші податки та збори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</si>
  <si>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</si>
  <si>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</si>
  <si>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</si>
  <si>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</si>
  <si>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</si>
  <si>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</si>
  <si>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</si>
  <si>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</si>
  <si>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Офіційні трансферти  </t>
  </si>
  <si>
    <t>Від органів державного управління  </t>
  </si>
  <si>
    <t>Базова дотація</t>
  </si>
  <si>
    <t>Освітня субвенція з державного бюджету місцевим бюджетам</t>
  </si>
  <si>
    <t>Всього без урахування трансферт</t>
  </si>
  <si>
    <t>Відсоток виконання</t>
  </si>
  <si>
    <t xml:space="preserve">до уточ. річн. плану </t>
  </si>
  <si>
    <t>Доходи (загальний фонд)</t>
  </si>
  <si>
    <t>АНАЛІЗ</t>
  </si>
  <si>
    <t>виконання дохідної частини селищного бюджету</t>
  </si>
  <si>
    <t>Найменування</t>
  </si>
  <si>
    <t>Доходи (спеціальний фонд)</t>
  </si>
  <si>
    <t>Екологічний податок </t>
  </si>
  <si>
    <t>Надходження від викидів забруднюючих речовин в атмосферне повітря стаціонарними джерелами забруднення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</si>
  <si>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</si>
  <si>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</si>
  <si>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</si>
  <si>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</si>
  <si>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</si>
  <si>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Інші джерела власних надходжень бюджетних установ  </t>
  </si>
  <si>
    <t>Благодійні внески, гранти та дарунки </t>
  </si>
  <si>
    <t>РАЗОМ ПО СПЕЦІАЛЬНОМУ ФОНДУ</t>
  </si>
  <si>
    <t>ВСЬОГО ДОХОДІВ</t>
  </si>
  <si>
    <t>Дотації з державного бюджету місцевим бюджетам</t>
  </si>
  <si>
    <t>Субвенції  з державного бюджету місцевим бюджетам</t>
  </si>
  <si>
    <t>Субвенції з місцевих бюджетів іншим місцевим бюджетам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</si>
  <si>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</t>
  </si>
  <si>
    <t>Субвенція з місцевого бюджету на здійснення переданих видатків у сфері освіти за рахунок коштів освітньої субвенції</t>
  </si>
  <si>
    <t>Надходження бюджетних установ від додаткової (господарської) діяльності </t>
  </si>
  <si>
    <t>Інші субвенції з місцевого бюджету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</si>
  <si>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</si>
  <si>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</si>
  <si>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</si>
  <si>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Інші неподаткові надходження</t>
  </si>
  <si>
    <t>Інші надходження</t>
  </si>
  <si>
    <t>Адміністративні штрафи та інші санкції</t>
  </si>
  <si>
    <t>Податок на доходи фізичних осіб у вигляді мінімального податкового зобов`язання, що підлягає сплаті фізичними особами</t>
  </si>
  <si>
    <t>Транспортний податок з фізичних осіб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</si>
  <si>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</si>
  <si>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</si>
  <si>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</si>
  <si>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</si>
  <si>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</si>
  <si>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</si>
  <si>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</si>
  <si>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станом на 1 липня 2026 року</t>
  </si>
  <si>
    <t>Уточн.план за І півріччя 2026 року</t>
  </si>
  <si>
    <t>Виконано за І півріччя 2026 року</t>
  </si>
  <si>
    <t>до уточ. пл. за І півріччя 2026 року</t>
  </si>
  <si>
    <t>Транспортний податок з юридичних осіб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</si>
  <si>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</si>
  <si>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</si>
  <si>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Субвенції з державного бюджету місцевим бюджетам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</si>
  <si>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</t>
  </si>
  <si>
    <t>РАЗОМ ПО ЗАГАЛЬНОМУ ФОНДУ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</si>
  <si>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</si>
  <si>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</si>
  <si>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</si>
  <si>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</si>
  <si>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Офіційні трансферти</t>
  </si>
  <si>
    <t>Від органів державного управління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</si>
  <si>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</si>
  <si>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Надходження бюджетних установ від реалізації в установленому порядку майна (крім нерухомого майна)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</si>
</sst>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2" xfId="1" applyFont="1" applyBorder="1" applyAlignment="1">
      <alignment horizontal="center" wrapText="1"/>
    </xf>
    <xf numFmtId="0" fontId="20" fillId="3" borderId="2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 wrapText="1"/>
    </xf>
    <xf numFmtId="0" fontId="19" fillId="3" borderId="2" xfId="0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wrapText="1"/>
    </xf>
    <xf numFmtId="0" fontId="19" fillId="0" borderId="2" xfId="0" applyFont="1" applyBorder="1"/>
    <xf numFmtId="0" fontId="19" fillId="0" borderId="2" xfId="0" applyFont="1" applyBorder="1" applyAlignment="1">
      <alignment wrapText="1"/>
    </xf>
    <xf numFmtId="164" fontId="19" fillId="0" borderId="2" xfId="0" applyNumberFormat="1" applyFont="1" applyBorder="1"/>
    <xf numFmtId="0" fontId="20" fillId="0" borderId="2" xfId="0" applyFont="1" applyBorder="1"/>
    <xf numFmtId="0" fontId="20" fillId="0" borderId="2" xfId="0" applyFont="1" applyBorder="1" applyAlignment="1">
      <alignment wrapText="1"/>
    </xf>
    <xf numFmtId="164" fontId="20" fillId="0" borderId="2" xfId="0" applyNumberFormat="1" applyFont="1" applyBorder="1"/>
    <xf numFmtId="164" fontId="21" fillId="4" borderId="2" xfId="0" applyNumberFormat="1" applyFont="1" applyFill="1" applyBorder="1"/>
    <xf numFmtId="0" fontId="19" fillId="0" borderId="2" xfId="2" applyFont="1" applyBorder="1"/>
    <xf numFmtId="0" fontId="19" fillId="0" borderId="2" xfId="2" applyFont="1" applyBorder="1" applyAlignment="1">
      <alignment wrapText="1"/>
    </xf>
    <xf numFmtId="164" fontId="19" fillId="0" borderId="2" xfId="2" applyNumberFormat="1" applyFont="1" applyBorder="1"/>
    <xf numFmtId="0" fontId="20" fillId="0" borderId="2" xfId="2" applyFont="1" applyBorder="1"/>
    <xf numFmtId="0" fontId="20" fillId="0" borderId="2" xfId="2" applyFont="1" applyBorder="1" applyAlignment="1">
      <alignment wrapText="1"/>
    </xf>
    <xf numFmtId="0" fontId="20" fillId="0" borderId="2" xfId="7" applyFont="1" applyBorder="1"/>
    <xf numFmtId="164" fontId="19" fillId="2" borderId="2" xfId="0" applyNumberFormat="1" applyFont="1" applyFill="1" applyBorder="1"/>
    <xf numFmtId="2" fontId="22" fillId="3" borderId="2" xfId="0" applyNumberFormat="1" applyFont="1" applyFill="1" applyBorder="1"/>
    <xf numFmtId="164" fontId="22" fillId="2" borderId="2" xfId="0" applyNumberFormat="1" applyFont="1" applyFill="1" applyBorder="1"/>
    <xf numFmtId="0" fontId="20" fillId="0" borderId="2" xfId="7" applyFont="1" applyBorder="1" applyAlignment="1">
      <alignment wrapText="1"/>
    </xf>
    <xf numFmtId="164" fontId="19" fillId="0" borderId="2" xfId="12" applyNumberFormat="1" applyFont="1" applyBorder="1"/>
    <xf numFmtId="0" fontId="20" fillId="0" borderId="2" xfId="14" applyFont="1" applyBorder="1"/>
    <xf numFmtId="0" fontId="19" fillId="0" borderId="2" xfId="14" applyFont="1" applyBorder="1"/>
    <xf numFmtId="164" fontId="19" fillId="0" borderId="2" xfId="14" applyNumberFormat="1" applyFont="1" applyBorder="1"/>
    <xf numFmtId="0" fontId="20" fillId="0" borderId="2" xfId="14" applyFont="1" applyBorder="1" applyAlignment="1">
      <alignment wrapText="1"/>
    </xf>
    <xf numFmtId="0" fontId="19" fillId="0" borderId="2" xfId="14" applyFont="1" applyBorder="1" applyAlignment="1">
      <alignment wrapText="1"/>
    </xf>
    <xf numFmtId="0" fontId="20" fillId="0" borderId="2" xfId="17" applyFont="1" applyBorder="1"/>
    <xf numFmtId="0" fontId="20" fillId="0" borderId="2" xfId="17" applyFont="1" applyBorder="1" applyAlignment="1">
      <alignment wrapText="1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2" fillId="3" borderId="1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19" fillId="2" borderId="3" xfId="0" applyFont="1" applyFill="1" applyBorder="1" applyAlignment="1">
      <alignment horizontal="left"/>
    </xf>
    <xf numFmtId="164" fontId="20" fillId="0" borderId="2" xfId="18" applyNumberFormat="1" applyFont="1" applyBorder="1"/>
    <xf numFmtId="0" fontId="20" fillId="0" borderId="2" xfId="18" applyFont="1" applyBorder="1"/>
    <xf numFmtId="0" fontId="19" fillId="0" borderId="2" xfId="18" applyFont="1" applyBorder="1"/>
    <xf numFmtId="164" fontId="19" fillId="0" borderId="2" xfId="18" applyNumberFormat="1" applyFont="1" applyBorder="1"/>
    <xf numFmtId="0" fontId="20" fillId="0" borderId="2" xfId="18" applyFont="1" applyBorder="1" applyAlignment="1">
      <alignment wrapText="1"/>
    </xf>
    <xf numFmtId="0" fontId="19" fillId="0" borderId="2" xfId="18" applyFont="1" applyBorder="1" applyAlignment="1">
      <alignment wrapText="1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topLeftCell="A19" zoomScaleNormal="100" workbookViewId="0">
      <selection activeCell="B14" sqref="B14"/>
    </sheetView>
  </sheetViews>
  <sheetFormatPr defaultRowHeight="15.75" x14ac:dyDescent="0.25"/>
  <cols>
    <col min="1" max="1" width="10.140625" style="1" bestFit="1" customWidth="1"/>
    <col min="2" max="2" width="85.5703125" style="2" customWidth="1"/>
    <col min="3" max="3" width="14.85546875" style="1" customWidth="1"/>
    <col min="4" max="4" width="15.28515625" style="1" customWidth="1"/>
    <col min="5" max="5" width="15.140625" style="1" customWidth="1"/>
    <col min="6" max="6" width="15" style="1" customWidth="1"/>
    <col min="7" max="7" width="13.140625" style="1" customWidth="1"/>
    <col min="8" max="8" width="14" style="1" customWidth="1"/>
    <col min="9" max="16384" width="9.140625" style="1"/>
  </cols>
  <sheetData>
    <row r="1" spans="1:8" x14ac:dyDescent="0.25">
      <c r="A1" s="33" t="s">
        <v>48</v>
      </c>
      <c r="B1" s="33"/>
      <c r="C1" s="33"/>
      <c r="D1" s="33"/>
      <c r="E1" s="33"/>
      <c r="F1" s="33"/>
      <c r="G1" s="33"/>
      <c r="H1" s="33"/>
    </row>
    <row r="2" spans="1:8" x14ac:dyDescent="0.25">
      <c r="A2" s="33" t="s">
        <v>49</v>
      </c>
      <c r="B2" s="33"/>
      <c r="C2" s="33"/>
      <c r="D2" s="33"/>
      <c r="E2" s="33"/>
      <c r="F2" s="33"/>
      <c r="G2" s="33"/>
      <c r="H2" s="33"/>
    </row>
    <row r="3" spans="1:8" x14ac:dyDescent="0.25">
      <c r="A3" s="33" t="s">
        <v>85</v>
      </c>
      <c r="B3" s="33"/>
      <c r="C3" s="33"/>
      <c r="D3" s="33"/>
      <c r="E3" s="33"/>
      <c r="F3" s="33"/>
      <c r="G3" s="33"/>
      <c r="H3" s="33"/>
    </row>
    <row r="4" spans="1:8" x14ac:dyDescent="0.25">
      <c r="F4" s="1" t="s">
        <v>0</v>
      </c>
    </row>
    <row r="5" spans="1:8" x14ac:dyDescent="0.25">
      <c r="A5" s="35" t="s">
        <v>1</v>
      </c>
      <c r="B5" s="37" t="s">
        <v>50</v>
      </c>
      <c r="C5" s="34" t="s">
        <v>2</v>
      </c>
      <c r="D5" s="34" t="s">
        <v>3</v>
      </c>
      <c r="E5" s="34" t="s">
        <v>86</v>
      </c>
      <c r="F5" s="34" t="s">
        <v>87</v>
      </c>
      <c r="G5" s="35" t="s">
        <v>45</v>
      </c>
      <c r="H5" s="35"/>
    </row>
    <row r="6" spans="1:8" ht="44.25" customHeight="1" x14ac:dyDescent="0.25">
      <c r="A6" s="36"/>
      <c r="B6" s="38"/>
      <c r="C6" s="34"/>
      <c r="D6" s="34"/>
      <c r="E6" s="34"/>
      <c r="F6" s="34"/>
      <c r="G6" s="3" t="s">
        <v>46</v>
      </c>
      <c r="H6" s="3" t="s">
        <v>88</v>
      </c>
    </row>
    <row r="7" spans="1:8" ht="18" customHeight="1" x14ac:dyDescent="0.25">
      <c r="A7" s="4"/>
      <c r="B7" s="5" t="s">
        <v>47</v>
      </c>
      <c r="C7" s="6"/>
      <c r="D7" s="6"/>
      <c r="E7" s="6"/>
      <c r="F7" s="6"/>
      <c r="G7" s="7"/>
      <c r="H7" s="7"/>
    </row>
    <row r="8" spans="1:8" x14ac:dyDescent="0.25">
      <c r="A8" s="8">
        <v>10000000</v>
      </c>
      <c r="B8" s="9" t="s">
        <v>4</v>
      </c>
      <c r="C8" s="10">
        <f>C9+C20+C28</f>
        <v>144164400</v>
      </c>
      <c r="D8" s="10">
        <f>D9+D20+D28</f>
        <v>147743400</v>
      </c>
      <c r="E8" s="10">
        <f>E9+E20+E28</f>
        <v>66123250</v>
      </c>
      <c r="F8" s="10">
        <f>F9+F20+F28</f>
        <v>71412699.760000005</v>
      </c>
      <c r="G8" s="10">
        <f t="shared" ref="G8:G37" si="0">F8/D8*100</f>
        <v>48.335627689629455</v>
      </c>
      <c r="H8" s="10">
        <f t="shared" ref="H8:H37" si="1">F8/E8*100</f>
        <v>107.9993795828245</v>
      </c>
    </row>
    <row r="9" spans="1:8" ht="31.5" x14ac:dyDescent="0.25">
      <c r="A9" s="8">
        <v>11000000</v>
      </c>
      <c r="B9" s="9" t="s">
        <v>5</v>
      </c>
      <c r="C9" s="10">
        <f>C10+C15+C17</f>
        <v>90604000</v>
      </c>
      <c r="D9" s="10">
        <f t="shared" ref="D9:F9" si="2">D10+D15+D17</f>
        <v>92933000</v>
      </c>
      <c r="E9" s="10">
        <f t="shared" si="2"/>
        <v>38204000</v>
      </c>
      <c r="F9" s="10">
        <f t="shared" si="2"/>
        <v>39343924.25</v>
      </c>
      <c r="G9" s="10">
        <f t="shared" si="0"/>
        <v>42.335794873726236</v>
      </c>
      <c r="H9" s="10">
        <f t="shared" si="1"/>
        <v>102.9837824573343</v>
      </c>
    </row>
    <row r="10" spans="1:8" x14ac:dyDescent="0.25">
      <c r="A10" s="8">
        <v>11010000</v>
      </c>
      <c r="B10" s="9" t="s">
        <v>6</v>
      </c>
      <c r="C10" s="10">
        <f>C11+C12+C13+C14</f>
        <v>90304000</v>
      </c>
      <c r="D10" s="10">
        <f>D11+D12+D13+D14</f>
        <v>92334000</v>
      </c>
      <c r="E10" s="10">
        <f>E11+E12+E13+E14</f>
        <v>37605000</v>
      </c>
      <c r="F10" s="10">
        <f>F11+F12+F13+F14</f>
        <v>38744222.079999998</v>
      </c>
      <c r="G10" s="10">
        <f t="shared" si="0"/>
        <v>41.960948383044169</v>
      </c>
      <c r="H10" s="10">
        <f t="shared" si="1"/>
        <v>103.02944310596996</v>
      </c>
    </row>
    <row r="11" spans="1:8" ht="31.5" x14ac:dyDescent="0.25">
      <c r="A11" s="11">
        <v>11010100</v>
      </c>
      <c r="B11" s="12" t="s">
        <v>7</v>
      </c>
      <c r="C11" s="43">
        <v>64854000</v>
      </c>
      <c r="D11" s="43">
        <v>66884000</v>
      </c>
      <c r="E11" s="43">
        <v>33680000</v>
      </c>
      <c r="F11" s="43">
        <v>34966784.869999997</v>
      </c>
      <c r="G11" s="13">
        <f t="shared" si="0"/>
        <v>52.279745335207217</v>
      </c>
      <c r="H11" s="13">
        <f t="shared" si="1"/>
        <v>103.82062016033254</v>
      </c>
    </row>
    <row r="12" spans="1:8" ht="31.5" x14ac:dyDescent="0.25">
      <c r="A12" s="11">
        <v>11010400</v>
      </c>
      <c r="B12" s="12" t="s">
        <v>8</v>
      </c>
      <c r="C12" s="43">
        <v>20500000</v>
      </c>
      <c r="D12" s="43">
        <v>20500000</v>
      </c>
      <c r="E12" s="43">
        <v>2735000</v>
      </c>
      <c r="F12" s="43">
        <v>2496085.75</v>
      </c>
      <c r="G12" s="13">
        <f t="shared" si="0"/>
        <v>12.176028048780488</v>
      </c>
      <c r="H12" s="13">
        <f t="shared" si="1"/>
        <v>91.264561243144428</v>
      </c>
    </row>
    <row r="13" spans="1:8" ht="31.5" x14ac:dyDescent="0.25">
      <c r="A13" s="11">
        <v>11010500</v>
      </c>
      <c r="B13" s="12" t="s">
        <v>9</v>
      </c>
      <c r="C13" s="43">
        <v>1750000</v>
      </c>
      <c r="D13" s="43">
        <v>1750000</v>
      </c>
      <c r="E13" s="43">
        <v>375000</v>
      </c>
      <c r="F13" s="43">
        <v>303058.68</v>
      </c>
      <c r="G13" s="13">
        <f t="shared" si="0"/>
        <v>17.317638857142857</v>
      </c>
      <c r="H13" s="13">
        <f t="shared" si="1"/>
        <v>80.815647999999996</v>
      </c>
    </row>
    <row r="14" spans="1:8" ht="31.5" x14ac:dyDescent="0.25">
      <c r="A14" s="11">
        <v>11011300</v>
      </c>
      <c r="B14" s="12" t="s">
        <v>76</v>
      </c>
      <c r="C14" s="43">
        <v>3200000</v>
      </c>
      <c r="D14" s="43">
        <v>3200000</v>
      </c>
      <c r="E14" s="43">
        <v>815000</v>
      </c>
      <c r="F14" s="43">
        <v>978292.78</v>
      </c>
      <c r="G14" s="13">
        <f t="shared" si="0"/>
        <v>30.571649375</v>
      </c>
      <c r="H14" s="13">
        <f t="shared" si="1"/>
        <v>120.03592392638036</v>
      </c>
    </row>
    <row r="15" spans="1:8" x14ac:dyDescent="0.25">
      <c r="A15" s="8">
        <v>11020000</v>
      </c>
      <c r="B15" s="9" t="s">
        <v>10</v>
      </c>
      <c r="C15" s="10">
        <f>C16</f>
        <v>300000</v>
      </c>
      <c r="D15" s="10">
        <f>D16</f>
        <v>599000</v>
      </c>
      <c r="E15" s="10">
        <f>E16</f>
        <v>599000</v>
      </c>
      <c r="F15" s="10">
        <f>F16</f>
        <v>599013</v>
      </c>
      <c r="G15" s="10">
        <f t="shared" si="0"/>
        <v>100.00217028380634</v>
      </c>
      <c r="H15" s="10">
        <f t="shared" si="1"/>
        <v>100.00217028380634</v>
      </c>
    </row>
    <row r="16" spans="1:8" x14ac:dyDescent="0.25">
      <c r="A16" s="11">
        <v>11020200</v>
      </c>
      <c r="B16" s="12" t="s">
        <v>11</v>
      </c>
      <c r="C16" s="43">
        <v>300000</v>
      </c>
      <c r="D16" s="43">
        <v>599000</v>
      </c>
      <c r="E16" s="43">
        <v>599000</v>
      </c>
      <c r="F16" s="43">
        <v>599013</v>
      </c>
      <c r="G16" s="13">
        <f t="shared" si="0"/>
        <v>100.00217028380634</v>
      </c>
      <c r="H16" s="13">
        <f t="shared" si="1"/>
        <v>100.00217028380634</v>
      </c>
    </row>
    <row r="17" spans="1:8" x14ac:dyDescent="0.25">
      <c r="A17" s="31">
        <v>13000000</v>
      </c>
      <c r="B17" s="32" t="s">
        <v>82</v>
      </c>
      <c r="C17" s="43">
        <v>0</v>
      </c>
      <c r="D17" s="43">
        <v>0</v>
      </c>
      <c r="E17" s="43">
        <v>0</v>
      </c>
      <c r="F17" s="43">
        <v>689.17</v>
      </c>
      <c r="G17" s="13">
        <v>0</v>
      </c>
      <c r="H17" s="13">
        <v>0</v>
      </c>
    </row>
    <row r="18" spans="1:8" x14ac:dyDescent="0.25">
      <c r="A18" s="31">
        <v>13030000</v>
      </c>
      <c r="B18" s="32" t="s">
        <v>83</v>
      </c>
      <c r="C18" s="43">
        <v>0</v>
      </c>
      <c r="D18" s="43">
        <v>0</v>
      </c>
      <c r="E18" s="43">
        <v>0</v>
      </c>
      <c r="F18" s="43">
        <v>689.17</v>
      </c>
      <c r="G18" s="13">
        <v>0</v>
      </c>
      <c r="H18" s="13">
        <v>0</v>
      </c>
    </row>
    <row r="19" spans="1:8" ht="31.5" x14ac:dyDescent="0.25">
      <c r="A19" s="31">
        <v>13030100</v>
      </c>
      <c r="B19" s="32" t="s">
        <v>84</v>
      </c>
      <c r="C19" s="43">
        <v>0</v>
      </c>
      <c r="D19" s="43">
        <v>0</v>
      </c>
      <c r="E19" s="43">
        <v>0</v>
      </c>
      <c r="F19" s="43">
        <v>689.17</v>
      </c>
      <c r="G19" s="13">
        <v>0</v>
      </c>
      <c r="H19" s="13">
        <v>0</v>
      </c>
    </row>
    <row r="20" spans="1:8" x14ac:dyDescent="0.25">
      <c r="A20" s="8">
        <v>14000000</v>
      </c>
      <c r="B20" s="9" t="s">
        <v>12</v>
      </c>
      <c r="C20" s="10">
        <f>C21+C23+C25</f>
        <v>9660000</v>
      </c>
      <c r="D20" s="10">
        <f>D21+D23+D25</f>
        <v>10760000</v>
      </c>
      <c r="E20" s="10">
        <f>E21+E23+E25</f>
        <v>5548000</v>
      </c>
      <c r="F20" s="10">
        <f>F21+F23+F25</f>
        <v>5987789.8900000006</v>
      </c>
      <c r="G20" s="10">
        <f t="shared" si="0"/>
        <v>55.648604925650559</v>
      </c>
      <c r="H20" s="10">
        <f t="shared" si="1"/>
        <v>107.92699873828408</v>
      </c>
    </row>
    <row r="21" spans="1:8" x14ac:dyDescent="0.25">
      <c r="A21" s="8">
        <v>14020000</v>
      </c>
      <c r="B21" s="9" t="s">
        <v>13</v>
      </c>
      <c r="C21" s="10">
        <f>C22</f>
        <v>760000</v>
      </c>
      <c r="D21" s="10">
        <f>D22</f>
        <v>860000</v>
      </c>
      <c r="E21" s="10">
        <f>E22</f>
        <v>478000</v>
      </c>
      <c r="F21" s="10">
        <f>F22</f>
        <v>462464.85</v>
      </c>
      <c r="G21" s="10">
        <f t="shared" si="0"/>
        <v>53.774982558139527</v>
      </c>
      <c r="H21" s="10">
        <f t="shared" si="1"/>
        <v>96.749968619246857</v>
      </c>
    </row>
    <row r="22" spans="1:8" x14ac:dyDescent="0.25">
      <c r="A22" s="11">
        <v>14021900</v>
      </c>
      <c r="B22" s="12" t="s">
        <v>14</v>
      </c>
      <c r="C22" s="43">
        <v>760000</v>
      </c>
      <c r="D22" s="43">
        <v>860000</v>
      </c>
      <c r="E22" s="43">
        <v>478000</v>
      </c>
      <c r="F22" s="43">
        <v>462464.85</v>
      </c>
      <c r="G22" s="13">
        <f t="shared" si="0"/>
        <v>53.774982558139527</v>
      </c>
      <c r="H22" s="13">
        <f t="shared" si="1"/>
        <v>96.749968619246857</v>
      </c>
    </row>
    <row r="23" spans="1:8" ht="31.5" x14ac:dyDescent="0.25">
      <c r="A23" s="8">
        <v>14030000</v>
      </c>
      <c r="B23" s="9" t="s">
        <v>15</v>
      </c>
      <c r="C23" s="10">
        <f>C24</f>
        <v>6500000</v>
      </c>
      <c r="D23" s="10">
        <f>D24</f>
        <v>7500000</v>
      </c>
      <c r="E23" s="10">
        <f>E24</f>
        <v>3850000</v>
      </c>
      <c r="F23" s="10">
        <f>F24</f>
        <v>4052484.85</v>
      </c>
      <c r="G23" s="10">
        <f t="shared" si="0"/>
        <v>54.033131333333337</v>
      </c>
      <c r="H23" s="10">
        <f t="shared" si="1"/>
        <v>105.25934675324675</v>
      </c>
    </row>
    <row r="24" spans="1:8" x14ac:dyDescent="0.25">
      <c r="A24" s="11">
        <v>14031900</v>
      </c>
      <c r="B24" s="12" t="s">
        <v>14</v>
      </c>
      <c r="C24" s="43">
        <v>6500000</v>
      </c>
      <c r="D24" s="43">
        <v>7500000</v>
      </c>
      <c r="E24" s="43">
        <v>3850000</v>
      </c>
      <c r="F24" s="43">
        <v>4052484.85</v>
      </c>
      <c r="G24" s="13">
        <f t="shared" si="0"/>
        <v>54.033131333333337</v>
      </c>
      <c r="H24" s="13">
        <f t="shared" si="1"/>
        <v>105.25934675324675</v>
      </c>
    </row>
    <row r="25" spans="1:8" ht="31.5" x14ac:dyDescent="0.25">
      <c r="A25" s="8">
        <v>14040000</v>
      </c>
      <c r="B25" s="9" t="s">
        <v>16</v>
      </c>
      <c r="C25" s="25">
        <f>C26+C27</f>
        <v>2400000</v>
      </c>
      <c r="D25" s="25">
        <f t="shared" ref="D25:F25" si="3">D26+D27</f>
        <v>2400000</v>
      </c>
      <c r="E25" s="25">
        <f t="shared" si="3"/>
        <v>1220000</v>
      </c>
      <c r="F25" s="25">
        <f t="shared" si="3"/>
        <v>1472840.19</v>
      </c>
      <c r="G25" s="10">
        <f t="shared" si="0"/>
        <v>61.36834125</v>
      </c>
      <c r="H25" s="10">
        <f t="shared" si="1"/>
        <v>120.72460573770492</v>
      </c>
    </row>
    <row r="26" spans="1:8" ht="63" x14ac:dyDescent="0.25">
      <c r="A26" s="26">
        <v>14040100</v>
      </c>
      <c r="B26" s="29" t="s">
        <v>71</v>
      </c>
      <c r="C26" s="43">
        <v>1400000</v>
      </c>
      <c r="D26" s="43">
        <v>1400000</v>
      </c>
      <c r="E26" s="43">
        <v>720000</v>
      </c>
      <c r="F26" s="43">
        <v>858135.07</v>
      </c>
      <c r="G26" s="10">
        <f t="shared" ref="G26:G27" si="4">F26/D26*100</f>
        <v>61.295362142857137</v>
      </c>
      <c r="H26" s="10">
        <f t="shared" ref="H26:H27" si="5">F26/E26*100</f>
        <v>119.18542638888887</v>
      </c>
    </row>
    <row r="27" spans="1:8" ht="47.25" x14ac:dyDescent="0.25">
      <c r="A27" s="26">
        <v>14040200</v>
      </c>
      <c r="B27" s="29" t="s">
        <v>72</v>
      </c>
      <c r="C27" s="43">
        <v>1000000</v>
      </c>
      <c r="D27" s="43">
        <v>1000000</v>
      </c>
      <c r="E27" s="43">
        <v>500000</v>
      </c>
      <c r="F27" s="43">
        <v>614705.12</v>
      </c>
      <c r="G27" s="10">
        <f t="shared" si="4"/>
        <v>61.470511999999999</v>
      </c>
      <c r="H27" s="10">
        <f t="shared" si="5"/>
        <v>122.941024</v>
      </c>
    </row>
    <row r="28" spans="1:8" x14ac:dyDescent="0.25">
      <c r="A28" s="8">
        <v>18000000</v>
      </c>
      <c r="B28" s="9" t="s">
        <v>17</v>
      </c>
      <c r="C28" s="10">
        <f>C29+C40</f>
        <v>43900400</v>
      </c>
      <c r="D28" s="10">
        <f>D29+D40</f>
        <v>44050400</v>
      </c>
      <c r="E28" s="10">
        <f>E29+E40</f>
        <v>22371250</v>
      </c>
      <c r="F28" s="10">
        <f>F29+F40</f>
        <v>26080985.620000001</v>
      </c>
      <c r="G28" s="10">
        <f t="shared" si="0"/>
        <v>59.207148221128527</v>
      </c>
      <c r="H28" s="10">
        <f t="shared" si="1"/>
        <v>116.58260320724143</v>
      </c>
    </row>
    <row r="29" spans="1:8" x14ac:dyDescent="0.25">
      <c r="A29" s="8">
        <v>18010000</v>
      </c>
      <c r="B29" s="9" t="s">
        <v>18</v>
      </c>
      <c r="C29" s="10">
        <f>C30+C31+C32+C33+C34+C35+C36+C37+C38+C39</f>
        <v>12900400</v>
      </c>
      <c r="D29" s="10">
        <f t="shared" ref="D29:F29" si="6">D30+D31+D32+D33+D34+D35+D36+D37+D38+D39</f>
        <v>12900400</v>
      </c>
      <c r="E29" s="10">
        <f t="shared" si="6"/>
        <v>6156250</v>
      </c>
      <c r="F29" s="10">
        <f t="shared" si="6"/>
        <v>8065550.1000000006</v>
      </c>
      <c r="G29" s="10">
        <f t="shared" si="0"/>
        <v>62.521705528510751</v>
      </c>
      <c r="H29" s="10">
        <f t="shared" si="1"/>
        <v>131.01401177664974</v>
      </c>
    </row>
    <row r="30" spans="1:8" ht="31.5" x14ac:dyDescent="0.25">
      <c r="A30" s="11">
        <v>18010100</v>
      </c>
      <c r="B30" s="12" t="s">
        <v>19</v>
      </c>
      <c r="C30" s="43">
        <v>15400</v>
      </c>
      <c r="D30" s="43">
        <v>15400</v>
      </c>
      <c r="E30" s="43">
        <v>8500</v>
      </c>
      <c r="F30" s="43">
        <v>7489.36</v>
      </c>
      <c r="G30" s="13">
        <f t="shared" si="0"/>
        <v>48.632207792207787</v>
      </c>
      <c r="H30" s="13">
        <f t="shared" si="1"/>
        <v>88.110117647058814</v>
      </c>
    </row>
    <row r="31" spans="1:8" ht="31.5" x14ac:dyDescent="0.25">
      <c r="A31" s="11">
        <v>18010200</v>
      </c>
      <c r="B31" s="12" t="s">
        <v>20</v>
      </c>
      <c r="C31" s="43">
        <v>160000</v>
      </c>
      <c r="D31" s="43">
        <v>160000</v>
      </c>
      <c r="E31" s="43">
        <v>69000</v>
      </c>
      <c r="F31" s="43">
        <v>55137.55</v>
      </c>
      <c r="G31" s="13">
        <f t="shared" si="0"/>
        <v>34.460968750000006</v>
      </c>
      <c r="H31" s="13">
        <f t="shared" si="1"/>
        <v>79.909492753623184</v>
      </c>
    </row>
    <row r="32" spans="1:8" ht="31.5" x14ac:dyDescent="0.25">
      <c r="A32" s="11">
        <v>18010300</v>
      </c>
      <c r="B32" s="12" t="s">
        <v>21</v>
      </c>
      <c r="C32" s="43">
        <v>1900000</v>
      </c>
      <c r="D32" s="43">
        <v>1900000</v>
      </c>
      <c r="E32" s="43">
        <v>1355000</v>
      </c>
      <c r="F32" s="43">
        <v>834586.85</v>
      </c>
      <c r="G32" s="13">
        <f t="shared" si="0"/>
        <v>43.925623684210521</v>
      </c>
      <c r="H32" s="13">
        <f t="shared" si="1"/>
        <v>61.593125461254608</v>
      </c>
    </row>
    <row r="33" spans="1:8" ht="31.5" x14ac:dyDescent="0.25">
      <c r="A33" s="11">
        <v>18010400</v>
      </c>
      <c r="B33" s="12" t="s">
        <v>22</v>
      </c>
      <c r="C33" s="43">
        <v>750000</v>
      </c>
      <c r="D33" s="43">
        <v>750000</v>
      </c>
      <c r="E33" s="43">
        <v>399000</v>
      </c>
      <c r="F33" s="43">
        <v>336717.34</v>
      </c>
      <c r="G33" s="13">
        <f t="shared" si="0"/>
        <v>44.895645333333341</v>
      </c>
      <c r="H33" s="13">
        <f t="shared" si="1"/>
        <v>84.390310776942371</v>
      </c>
    </row>
    <row r="34" spans="1:8" x14ac:dyDescent="0.25">
      <c r="A34" s="11">
        <v>18010500</v>
      </c>
      <c r="B34" s="12" t="s">
        <v>23</v>
      </c>
      <c r="C34" s="43">
        <v>920000</v>
      </c>
      <c r="D34" s="43">
        <v>920000</v>
      </c>
      <c r="E34" s="43">
        <v>437000</v>
      </c>
      <c r="F34" s="43">
        <v>555288.84</v>
      </c>
      <c r="G34" s="13">
        <f t="shared" si="0"/>
        <v>60.357482608695648</v>
      </c>
      <c r="H34" s="13">
        <f t="shared" si="1"/>
        <v>127.06838443935926</v>
      </c>
    </row>
    <row r="35" spans="1:8" x14ac:dyDescent="0.25">
      <c r="A35" s="11">
        <v>18010600</v>
      </c>
      <c r="B35" s="12" t="s">
        <v>24</v>
      </c>
      <c r="C35" s="43">
        <v>3900000</v>
      </c>
      <c r="D35" s="43">
        <v>3900000</v>
      </c>
      <c r="E35" s="43">
        <v>2285000</v>
      </c>
      <c r="F35" s="43">
        <v>2547387.88</v>
      </c>
      <c r="G35" s="13">
        <f t="shared" si="0"/>
        <v>65.317637948717945</v>
      </c>
      <c r="H35" s="13">
        <f t="shared" si="1"/>
        <v>111.48305820568926</v>
      </c>
    </row>
    <row r="36" spans="1:8" x14ac:dyDescent="0.25">
      <c r="A36" s="11">
        <v>18010700</v>
      </c>
      <c r="B36" s="12" t="s">
        <v>25</v>
      </c>
      <c r="C36" s="43">
        <v>3800000</v>
      </c>
      <c r="D36" s="43">
        <v>3800000</v>
      </c>
      <c r="E36" s="43">
        <v>1060000</v>
      </c>
      <c r="F36" s="43">
        <v>2251168.0699999998</v>
      </c>
      <c r="G36" s="13">
        <f t="shared" si="0"/>
        <v>59.241264999999999</v>
      </c>
      <c r="H36" s="13">
        <f t="shared" si="1"/>
        <v>212.37434622641507</v>
      </c>
    </row>
    <row r="37" spans="1:8" x14ac:dyDescent="0.25">
      <c r="A37" s="11">
        <v>18010900</v>
      </c>
      <c r="B37" s="12" t="s">
        <v>26</v>
      </c>
      <c r="C37" s="43">
        <v>1430000</v>
      </c>
      <c r="D37" s="43">
        <v>1430000</v>
      </c>
      <c r="E37" s="43">
        <v>524000</v>
      </c>
      <c r="F37" s="43">
        <v>1454857.54</v>
      </c>
      <c r="G37" s="13">
        <f t="shared" si="0"/>
        <v>101.73828951048951</v>
      </c>
      <c r="H37" s="13">
        <f t="shared" si="1"/>
        <v>277.64456870229009</v>
      </c>
    </row>
    <row r="38" spans="1:8" x14ac:dyDescent="0.25">
      <c r="A38" s="11">
        <v>18011000</v>
      </c>
      <c r="B38" s="12" t="s">
        <v>77</v>
      </c>
      <c r="C38" s="43">
        <v>0</v>
      </c>
      <c r="D38" s="43">
        <v>0</v>
      </c>
      <c r="E38" s="43">
        <v>0</v>
      </c>
      <c r="F38" s="43">
        <v>4166.67</v>
      </c>
      <c r="G38" s="13">
        <v>0</v>
      </c>
      <c r="H38" s="13">
        <v>0</v>
      </c>
    </row>
    <row r="39" spans="1:8" x14ac:dyDescent="0.25">
      <c r="A39" s="44">
        <v>18011100</v>
      </c>
      <c r="B39" s="47" t="s">
        <v>89</v>
      </c>
      <c r="C39" s="43">
        <v>25000</v>
      </c>
      <c r="D39" s="43">
        <v>25000</v>
      </c>
      <c r="E39" s="43">
        <v>18750</v>
      </c>
      <c r="F39" s="43">
        <v>18750</v>
      </c>
      <c r="G39" s="13">
        <f t="shared" ref="G39" si="7">F39/D39*100</f>
        <v>75</v>
      </c>
      <c r="H39" s="13">
        <f t="shared" ref="H39" si="8">F39/E39*100</f>
        <v>100</v>
      </c>
    </row>
    <row r="40" spans="1:8" x14ac:dyDescent="0.25">
      <c r="A40" s="8">
        <v>18050000</v>
      </c>
      <c r="B40" s="9" t="s">
        <v>27</v>
      </c>
      <c r="C40" s="10">
        <f>C41+C42+C43</f>
        <v>31000000</v>
      </c>
      <c r="D40" s="10">
        <f>D41+D42+D43</f>
        <v>31150000</v>
      </c>
      <c r="E40" s="10">
        <f>E41+E42+E43</f>
        <v>16215000</v>
      </c>
      <c r="F40" s="10">
        <f>F41+F42+F43</f>
        <v>18015435.52</v>
      </c>
      <c r="G40" s="10">
        <f t="shared" ref="G40:G45" si="9">F40/D40*100</f>
        <v>57.83446394863563</v>
      </c>
      <c r="H40" s="10">
        <f t="shared" ref="H40:H45" si="10">F40/E40*100</f>
        <v>111.10351847055196</v>
      </c>
    </row>
    <row r="41" spans="1:8" x14ac:dyDescent="0.25">
      <c r="A41" s="11">
        <v>18050300</v>
      </c>
      <c r="B41" s="12" t="s">
        <v>28</v>
      </c>
      <c r="C41" s="43">
        <v>1200000</v>
      </c>
      <c r="D41" s="43">
        <v>1350000</v>
      </c>
      <c r="E41" s="43">
        <v>1000000</v>
      </c>
      <c r="F41" s="43">
        <v>1041338.1</v>
      </c>
      <c r="G41" s="13">
        <f t="shared" si="9"/>
        <v>77.136155555555547</v>
      </c>
      <c r="H41" s="13">
        <f t="shared" si="10"/>
        <v>104.13381</v>
      </c>
    </row>
    <row r="42" spans="1:8" x14ac:dyDescent="0.25">
      <c r="A42" s="11">
        <v>18050400</v>
      </c>
      <c r="B42" s="12" t="s">
        <v>29</v>
      </c>
      <c r="C42" s="43">
        <v>11800000</v>
      </c>
      <c r="D42" s="43">
        <v>11800000</v>
      </c>
      <c r="E42" s="43">
        <v>5265000</v>
      </c>
      <c r="F42" s="43">
        <v>6541659.2999999998</v>
      </c>
      <c r="G42" s="13">
        <f t="shared" si="9"/>
        <v>55.437790677966106</v>
      </c>
      <c r="H42" s="13">
        <f t="shared" si="10"/>
        <v>124.24803988603988</v>
      </c>
    </row>
    <row r="43" spans="1:8" ht="47.25" x14ac:dyDescent="0.25">
      <c r="A43" s="11">
        <v>18050500</v>
      </c>
      <c r="B43" s="12" t="s">
        <v>30</v>
      </c>
      <c r="C43" s="43">
        <v>18000000</v>
      </c>
      <c r="D43" s="43">
        <v>18000000</v>
      </c>
      <c r="E43" s="43">
        <v>9950000</v>
      </c>
      <c r="F43" s="43">
        <v>10432438.119999999</v>
      </c>
      <c r="G43" s="13">
        <f t="shared" si="9"/>
        <v>57.957989555555557</v>
      </c>
      <c r="H43" s="13">
        <f t="shared" si="10"/>
        <v>104.84862432160804</v>
      </c>
    </row>
    <row r="44" spans="1:8" x14ac:dyDescent="0.25">
      <c r="A44" s="8">
        <v>20000000</v>
      </c>
      <c r="B44" s="9" t="s">
        <v>32</v>
      </c>
      <c r="C44" s="10">
        <f>C45+C50</f>
        <v>1069000</v>
      </c>
      <c r="D44" s="10">
        <f t="shared" ref="D44:E44" si="11">D45+D50+D56</f>
        <v>1770000</v>
      </c>
      <c r="E44" s="10">
        <f t="shared" si="11"/>
        <v>1109340</v>
      </c>
      <c r="F44" s="10">
        <f>F45+F50+F56</f>
        <v>1308467.1299999999</v>
      </c>
      <c r="G44" s="10">
        <f t="shared" si="9"/>
        <v>73.924696610169477</v>
      </c>
      <c r="H44" s="10">
        <f t="shared" si="10"/>
        <v>117.95005408621341</v>
      </c>
    </row>
    <row r="45" spans="1:8" x14ac:dyDescent="0.25">
      <c r="A45" s="8">
        <v>21000000</v>
      </c>
      <c r="B45" s="9" t="s">
        <v>33</v>
      </c>
      <c r="C45" s="10">
        <f>C46</f>
        <v>90000</v>
      </c>
      <c r="D45" s="10">
        <f>D46</f>
        <v>505000</v>
      </c>
      <c r="E45" s="10">
        <f>E46</f>
        <v>443600</v>
      </c>
      <c r="F45" s="10">
        <f>F46</f>
        <v>644943.69999999995</v>
      </c>
      <c r="G45" s="10">
        <f t="shared" si="9"/>
        <v>127.71162376237623</v>
      </c>
      <c r="H45" s="10">
        <f t="shared" si="10"/>
        <v>145.38857078449053</v>
      </c>
    </row>
    <row r="46" spans="1:8" x14ac:dyDescent="0.25">
      <c r="A46" s="8">
        <v>21080000</v>
      </c>
      <c r="B46" s="9" t="s">
        <v>34</v>
      </c>
      <c r="C46" s="10">
        <f>C47+C48+C49</f>
        <v>90000</v>
      </c>
      <c r="D46" s="10">
        <f t="shared" ref="D46:F46" si="12">D47+D48+D49</f>
        <v>505000</v>
      </c>
      <c r="E46" s="10">
        <f t="shared" si="12"/>
        <v>443600</v>
      </c>
      <c r="F46" s="10">
        <f t="shared" si="12"/>
        <v>644943.69999999995</v>
      </c>
      <c r="G46" s="10">
        <f t="shared" ref="G46:G47" si="13">F46/D46*100</f>
        <v>127.71162376237623</v>
      </c>
      <c r="H46" s="10">
        <f t="shared" ref="H46:H47" si="14">F46/E46*100</f>
        <v>145.38857078449053</v>
      </c>
    </row>
    <row r="47" spans="1:8" x14ac:dyDescent="0.25">
      <c r="A47" s="44">
        <v>21081100</v>
      </c>
      <c r="B47" s="47" t="s">
        <v>75</v>
      </c>
      <c r="C47" s="43">
        <v>0</v>
      </c>
      <c r="D47" s="43">
        <v>400000</v>
      </c>
      <c r="E47" s="43">
        <v>400000</v>
      </c>
      <c r="F47" s="43">
        <v>604013.98</v>
      </c>
      <c r="G47" s="13">
        <f t="shared" si="13"/>
        <v>151.00349499999999</v>
      </c>
      <c r="H47" s="13">
        <f t="shared" si="14"/>
        <v>151.00349499999999</v>
      </c>
    </row>
    <row r="48" spans="1:8" ht="63" x14ac:dyDescent="0.25">
      <c r="A48" s="44">
        <v>21081500</v>
      </c>
      <c r="B48" s="47" t="s">
        <v>90</v>
      </c>
      <c r="C48" s="43">
        <v>0</v>
      </c>
      <c r="D48" s="43">
        <v>15000</v>
      </c>
      <c r="E48" s="43">
        <v>15000</v>
      </c>
      <c r="F48" s="43">
        <v>15125.72</v>
      </c>
      <c r="G48" s="13">
        <f t="shared" ref="G48" si="15">F48/D48*100</f>
        <v>100.83813333333333</v>
      </c>
      <c r="H48" s="13">
        <f t="shared" ref="H48" si="16">F48/E48*100</f>
        <v>100.83813333333333</v>
      </c>
    </row>
    <row r="49" spans="1:8" ht="47.25" x14ac:dyDescent="0.25">
      <c r="A49" s="44">
        <v>21081700</v>
      </c>
      <c r="B49" s="47" t="s">
        <v>91</v>
      </c>
      <c r="C49" s="43">
        <v>90000</v>
      </c>
      <c r="D49" s="43">
        <v>90000</v>
      </c>
      <c r="E49" s="43">
        <v>28600</v>
      </c>
      <c r="F49" s="43">
        <v>25804</v>
      </c>
      <c r="G49" s="13">
        <f t="shared" ref="G49" si="17">F49/D49*100</f>
        <v>28.671111111111113</v>
      </c>
      <c r="H49" s="13">
        <f t="shared" ref="H49" si="18">F49/E49*100</f>
        <v>90.223776223776213</v>
      </c>
    </row>
    <row r="50" spans="1:8" ht="31.5" x14ac:dyDescent="0.25">
      <c r="A50" s="8">
        <v>22000000</v>
      </c>
      <c r="B50" s="9" t="s">
        <v>35</v>
      </c>
      <c r="C50" s="10">
        <f>C51+C54</f>
        <v>979000</v>
      </c>
      <c r="D50" s="10">
        <f>D51+D54</f>
        <v>979000</v>
      </c>
      <c r="E50" s="10">
        <f>E51+E54</f>
        <v>379740</v>
      </c>
      <c r="F50" s="10">
        <f>F51+F54</f>
        <v>376972.66</v>
      </c>
      <c r="G50" s="10">
        <f>F50/D50*100</f>
        <v>38.505889683350354</v>
      </c>
      <c r="H50" s="10">
        <f>F50/E50*100</f>
        <v>99.271254015905612</v>
      </c>
    </row>
    <row r="51" spans="1:8" x14ac:dyDescent="0.25">
      <c r="A51" s="8">
        <v>22010000</v>
      </c>
      <c r="B51" s="9" t="s">
        <v>36</v>
      </c>
      <c r="C51" s="10">
        <f>C53+C52</f>
        <v>979000</v>
      </c>
      <c r="D51" s="10">
        <f t="shared" ref="D51:F51" si="19">D53+D52</f>
        <v>979000</v>
      </c>
      <c r="E51" s="10">
        <f t="shared" si="19"/>
        <v>379740</v>
      </c>
      <c r="F51" s="10">
        <f t="shared" si="19"/>
        <v>376669.81</v>
      </c>
      <c r="G51" s="10">
        <f>F51/D51*100</f>
        <v>38.47495505617978</v>
      </c>
      <c r="H51" s="10">
        <f>F51/E51*100</f>
        <v>99.191502080370782</v>
      </c>
    </row>
    <row r="52" spans="1:8" ht="31.5" x14ac:dyDescent="0.25">
      <c r="A52" s="11">
        <v>22010300</v>
      </c>
      <c r="B52" s="12" t="s">
        <v>70</v>
      </c>
      <c r="C52" s="43">
        <v>29000</v>
      </c>
      <c r="D52" s="43">
        <v>29000</v>
      </c>
      <c r="E52" s="43">
        <v>10560</v>
      </c>
      <c r="F52" s="43">
        <v>4990</v>
      </c>
      <c r="G52" s="13">
        <f t="shared" ref="G52" si="20">F52/D52*100</f>
        <v>17.206896551724139</v>
      </c>
      <c r="H52" s="13">
        <f t="shared" ref="H52" si="21">F52/E52*100</f>
        <v>47.253787878787875</v>
      </c>
    </row>
    <row r="53" spans="1:8" x14ac:dyDescent="0.25">
      <c r="A53" s="11">
        <v>22012500</v>
      </c>
      <c r="B53" s="12" t="s">
        <v>37</v>
      </c>
      <c r="C53" s="43">
        <v>950000</v>
      </c>
      <c r="D53" s="43">
        <v>950000</v>
      </c>
      <c r="E53" s="43">
        <v>369180</v>
      </c>
      <c r="F53" s="43">
        <v>371679.81</v>
      </c>
      <c r="G53" s="13">
        <f t="shared" ref="G53:G74" si="22">F53/D53*100</f>
        <v>39.124190526315786</v>
      </c>
      <c r="H53" s="13">
        <f t="shared" ref="H53:H64" si="23">F53/E53*100</f>
        <v>100.67712497968471</v>
      </c>
    </row>
    <row r="54" spans="1:8" x14ac:dyDescent="0.25">
      <c r="A54" s="8">
        <v>22090000</v>
      </c>
      <c r="B54" s="9" t="s">
        <v>38</v>
      </c>
      <c r="C54" s="10">
        <f>C55</f>
        <v>0</v>
      </c>
      <c r="D54" s="10">
        <f t="shared" ref="D54:F54" si="24">D55</f>
        <v>0</v>
      </c>
      <c r="E54" s="10">
        <f t="shared" si="24"/>
        <v>0</v>
      </c>
      <c r="F54" s="10">
        <f t="shared" si="24"/>
        <v>302.85000000000002</v>
      </c>
      <c r="G54" s="10">
        <v>0</v>
      </c>
      <c r="H54" s="10">
        <v>0</v>
      </c>
    </row>
    <row r="55" spans="1:8" ht="31.5" x14ac:dyDescent="0.25">
      <c r="A55" s="11">
        <v>22090100</v>
      </c>
      <c r="B55" s="12" t="s">
        <v>39</v>
      </c>
      <c r="C55" s="43">
        <v>0</v>
      </c>
      <c r="D55" s="43">
        <v>0</v>
      </c>
      <c r="E55" s="43">
        <v>0</v>
      </c>
      <c r="F55" s="43">
        <v>302.85000000000002</v>
      </c>
      <c r="G55" s="13">
        <v>0</v>
      </c>
      <c r="H55" s="13">
        <v>0</v>
      </c>
    </row>
    <row r="56" spans="1:8" x14ac:dyDescent="0.25">
      <c r="A56" s="27">
        <v>24000000</v>
      </c>
      <c r="B56" s="30" t="s">
        <v>73</v>
      </c>
      <c r="C56" s="28">
        <f t="shared" ref="C56:F57" si="25">C57</f>
        <v>0</v>
      </c>
      <c r="D56" s="28">
        <f t="shared" si="25"/>
        <v>286000</v>
      </c>
      <c r="E56" s="28">
        <f>E57</f>
        <v>286000</v>
      </c>
      <c r="F56" s="28">
        <f>F57</f>
        <v>286550.77</v>
      </c>
      <c r="G56" s="10">
        <f t="shared" ref="G56" si="26">F56/D56*100</f>
        <v>100.19257692307693</v>
      </c>
      <c r="H56" s="10">
        <f t="shared" ref="H56" si="27">F56/E56*100</f>
        <v>100.19257692307693</v>
      </c>
    </row>
    <row r="57" spans="1:8" x14ac:dyDescent="0.25">
      <c r="A57" s="26">
        <v>24060000</v>
      </c>
      <c r="B57" s="29" t="s">
        <v>74</v>
      </c>
      <c r="C57" s="13">
        <f>C58</f>
        <v>0</v>
      </c>
      <c r="D57" s="13">
        <f t="shared" si="25"/>
        <v>286000</v>
      </c>
      <c r="E57" s="13">
        <f t="shared" si="25"/>
        <v>286000</v>
      </c>
      <c r="F57" s="13">
        <f t="shared" si="25"/>
        <v>286550.77</v>
      </c>
      <c r="G57" s="13">
        <f t="shared" ref="G57" si="28">F57/D57*100</f>
        <v>100.19257692307693</v>
      </c>
      <c r="H57" s="13">
        <f t="shared" ref="H57" si="29">F57/E57*100</f>
        <v>100.19257692307693</v>
      </c>
    </row>
    <row r="58" spans="1:8" ht="17.25" customHeight="1" x14ac:dyDescent="0.25">
      <c r="A58" s="31">
        <v>24060300</v>
      </c>
      <c r="B58" s="32" t="s">
        <v>74</v>
      </c>
      <c r="C58" s="43">
        <v>0</v>
      </c>
      <c r="D58" s="43">
        <v>286000</v>
      </c>
      <c r="E58" s="43">
        <v>286000</v>
      </c>
      <c r="F58" s="43">
        <v>286550.77</v>
      </c>
      <c r="G58" s="13">
        <f t="shared" ref="G58" si="30">F58/D58*100</f>
        <v>100.19257692307693</v>
      </c>
      <c r="H58" s="13">
        <f t="shared" ref="H58" si="31">F58/E58*100</f>
        <v>100.19257692307693</v>
      </c>
    </row>
    <row r="59" spans="1:8" x14ac:dyDescent="0.25">
      <c r="A59" s="8">
        <v>40000000</v>
      </c>
      <c r="B59" s="9" t="s">
        <v>40</v>
      </c>
      <c r="C59" s="10">
        <f>C60</f>
        <v>16812890</v>
      </c>
      <c r="D59" s="10">
        <f>D60</f>
        <v>73936837.109999999</v>
      </c>
      <c r="E59" s="10">
        <f>E60</f>
        <v>59920658.109999999</v>
      </c>
      <c r="F59" s="10">
        <f>F60</f>
        <v>59732397.109999999</v>
      </c>
      <c r="G59" s="10">
        <f t="shared" si="22"/>
        <v>80.78841271115337</v>
      </c>
      <c r="H59" s="10">
        <f t="shared" si="23"/>
        <v>99.685816201059737</v>
      </c>
    </row>
    <row r="60" spans="1:8" x14ac:dyDescent="0.25">
      <c r="A60" s="8">
        <v>41000000</v>
      </c>
      <c r="B60" s="9" t="s">
        <v>41</v>
      </c>
      <c r="C60" s="10">
        <f>C61+C63+C68</f>
        <v>16812890</v>
      </c>
      <c r="D60" s="10">
        <f t="shared" ref="D60:F60" si="32">D61+D63+D68</f>
        <v>73936837.109999999</v>
      </c>
      <c r="E60" s="10">
        <f t="shared" si="32"/>
        <v>59920658.109999999</v>
      </c>
      <c r="F60" s="10">
        <f t="shared" si="32"/>
        <v>59732397.109999999</v>
      </c>
      <c r="G60" s="10">
        <f t="shared" si="22"/>
        <v>80.78841271115337</v>
      </c>
      <c r="H60" s="10">
        <f t="shared" si="23"/>
        <v>99.685816201059737</v>
      </c>
    </row>
    <row r="61" spans="1:8" x14ac:dyDescent="0.25">
      <c r="A61" s="8">
        <v>41020000</v>
      </c>
      <c r="B61" s="9" t="s">
        <v>63</v>
      </c>
      <c r="C61" s="10">
        <f>C62</f>
        <v>11081700</v>
      </c>
      <c r="D61" s="10">
        <f t="shared" ref="D61:F61" si="33">D62</f>
        <v>11081700</v>
      </c>
      <c r="E61" s="10">
        <f t="shared" si="33"/>
        <v>5541000</v>
      </c>
      <c r="F61" s="10">
        <f t="shared" si="33"/>
        <v>5541000</v>
      </c>
      <c r="G61" s="10">
        <f t="shared" si="22"/>
        <v>50.00135358293403</v>
      </c>
      <c r="H61" s="10">
        <f t="shared" si="23"/>
        <v>100</v>
      </c>
    </row>
    <row r="62" spans="1:8" x14ac:dyDescent="0.25">
      <c r="A62" s="11">
        <v>41020100</v>
      </c>
      <c r="B62" s="12" t="s">
        <v>42</v>
      </c>
      <c r="C62" s="43">
        <v>11081700</v>
      </c>
      <c r="D62" s="43">
        <v>11081700</v>
      </c>
      <c r="E62" s="43">
        <v>5541000</v>
      </c>
      <c r="F62" s="43">
        <v>5541000</v>
      </c>
      <c r="G62" s="13">
        <f t="shared" si="22"/>
        <v>50.00135358293403</v>
      </c>
      <c r="H62" s="13">
        <f t="shared" si="23"/>
        <v>100</v>
      </c>
    </row>
    <row r="63" spans="1:8" x14ac:dyDescent="0.25">
      <c r="A63" s="8">
        <v>41030000</v>
      </c>
      <c r="B63" s="9" t="s">
        <v>64</v>
      </c>
      <c r="C63" s="10">
        <f>C64+C65+C66+C67</f>
        <v>0</v>
      </c>
      <c r="D63" s="10">
        <f t="shared" ref="D63:F63" si="34">D64+D65+D66+D67</f>
        <v>46264600</v>
      </c>
      <c r="E63" s="10">
        <f t="shared" si="34"/>
        <v>41663500</v>
      </c>
      <c r="F63" s="10">
        <f t="shared" si="34"/>
        <v>41663500</v>
      </c>
      <c r="G63" s="10">
        <f t="shared" si="22"/>
        <v>90.054815128629656</v>
      </c>
      <c r="H63" s="10">
        <f t="shared" si="23"/>
        <v>100</v>
      </c>
    </row>
    <row r="64" spans="1:8" x14ac:dyDescent="0.25">
      <c r="A64" s="44">
        <v>41033900</v>
      </c>
      <c r="B64" s="47" t="s">
        <v>43</v>
      </c>
      <c r="C64" s="43">
        <v>0</v>
      </c>
      <c r="D64" s="43">
        <v>41029200</v>
      </c>
      <c r="E64" s="43">
        <v>36729400</v>
      </c>
      <c r="F64" s="43">
        <v>36729400</v>
      </c>
      <c r="G64" s="13">
        <f t="shared" si="22"/>
        <v>89.520146627280084</v>
      </c>
      <c r="H64" s="13">
        <f t="shared" si="23"/>
        <v>100</v>
      </c>
    </row>
    <row r="65" spans="1:8" ht="31.5" x14ac:dyDescent="0.25">
      <c r="A65" s="44">
        <v>41035400</v>
      </c>
      <c r="B65" s="47" t="s">
        <v>78</v>
      </c>
      <c r="C65" s="43">
        <v>0</v>
      </c>
      <c r="D65" s="43">
        <v>56400</v>
      </c>
      <c r="E65" s="43">
        <v>56400</v>
      </c>
      <c r="F65" s="43">
        <v>56400</v>
      </c>
      <c r="G65" s="13">
        <f t="shared" ref="G65:G67" si="35">F65/D65*100</f>
        <v>100</v>
      </c>
      <c r="H65" s="13">
        <f t="shared" ref="H65:H67" si="36">F65/E65*100</f>
        <v>100</v>
      </c>
    </row>
    <row r="66" spans="1:8" ht="47.25" x14ac:dyDescent="0.25">
      <c r="A66" s="44">
        <v>41036000</v>
      </c>
      <c r="B66" s="47" t="s">
        <v>79</v>
      </c>
      <c r="C66" s="43">
        <v>0</v>
      </c>
      <c r="D66" s="43">
        <v>711200</v>
      </c>
      <c r="E66" s="43">
        <v>409900</v>
      </c>
      <c r="F66" s="43">
        <v>409900</v>
      </c>
      <c r="G66" s="13">
        <f t="shared" si="35"/>
        <v>57.634983127109109</v>
      </c>
      <c r="H66" s="13">
        <f t="shared" si="36"/>
        <v>100</v>
      </c>
    </row>
    <row r="67" spans="1:8" ht="31.5" x14ac:dyDescent="0.25">
      <c r="A67" s="44">
        <v>41036300</v>
      </c>
      <c r="B67" s="47" t="s">
        <v>80</v>
      </c>
      <c r="C67" s="43">
        <v>0</v>
      </c>
      <c r="D67" s="43">
        <v>4467800</v>
      </c>
      <c r="E67" s="43">
        <v>4467800</v>
      </c>
      <c r="F67" s="43">
        <v>4467800</v>
      </c>
      <c r="G67" s="13">
        <f t="shared" si="35"/>
        <v>100</v>
      </c>
      <c r="H67" s="13">
        <f t="shared" si="36"/>
        <v>100</v>
      </c>
    </row>
    <row r="68" spans="1:8" x14ac:dyDescent="0.25">
      <c r="A68" s="8">
        <v>41050000</v>
      </c>
      <c r="B68" s="9" t="s">
        <v>65</v>
      </c>
      <c r="C68" s="10">
        <f>SUM(C69:C72)</f>
        <v>5731190</v>
      </c>
      <c r="D68" s="10">
        <f>SUM(D69:D72)</f>
        <v>16590537.109999999</v>
      </c>
      <c r="E68" s="10">
        <f>SUM(E69:E72)</f>
        <v>12716158.109999999</v>
      </c>
      <c r="F68" s="10">
        <f>SUM(F69:F72)</f>
        <v>12527897.109999999</v>
      </c>
      <c r="G68" s="10">
        <f t="shared" si="22"/>
        <v>75.512305761630643</v>
      </c>
      <c r="H68" s="10">
        <f t="shared" ref="H68:H74" si="37">F68/E68*100</f>
        <v>98.519513532535015</v>
      </c>
    </row>
    <row r="69" spans="1:8" ht="63" x14ac:dyDescent="0.25">
      <c r="A69" s="44">
        <v>41050400</v>
      </c>
      <c r="B69" s="47" t="s">
        <v>93</v>
      </c>
      <c r="C69" s="43">
        <v>0</v>
      </c>
      <c r="D69" s="43">
        <v>7591381.1100000003</v>
      </c>
      <c r="E69" s="43">
        <v>7591381.1100000003</v>
      </c>
      <c r="F69" s="43">
        <v>7591381.1100000003</v>
      </c>
      <c r="G69" s="13">
        <f t="shared" si="22"/>
        <v>100</v>
      </c>
      <c r="H69" s="13">
        <f t="shared" si="37"/>
        <v>100</v>
      </c>
    </row>
    <row r="70" spans="1:8" ht="31.5" x14ac:dyDescent="0.25">
      <c r="A70" s="44">
        <v>41051000</v>
      </c>
      <c r="B70" s="47" t="s">
        <v>67</v>
      </c>
      <c r="C70" s="43">
        <v>0</v>
      </c>
      <c r="D70" s="43">
        <v>1473771</v>
      </c>
      <c r="E70" s="43">
        <v>1319319</v>
      </c>
      <c r="F70" s="43">
        <v>1319319</v>
      </c>
      <c r="G70" s="13">
        <f t="shared" ref="G70:G72" si="38">F70/D70*100</f>
        <v>89.51994577176508</v>
      </c>
      <c r="H70" s="13">
        <f t="shared" ref="H70:H72" si="39">F70/E70*100</f>
        <v>100</v>
      </c>
    </row>
    <row r="71" spans="1:8" x14ac:dyDescent="0.25">
      <c r="A71" s="44">
        <v>41053900</v>
      </c>
      <c r="B71" s="47" t="s">
        <v>69</v>
      </c>
      <c r="C71" s="43">
        <v>5731190</v>
      </c>
      <c r="D71" s="43">
        <v>6324431</v>
      </c>
      <c r="E71" s="43">
        <v>3204973</v>
      </c>
      <c r="F71" s="43">
        <v>3016712</v>
      </c>
      <c r="G71" s="13">
        <f t="shared" si="38"/>
        <v>47.699342438869202</v>
      </c>
      <c r="H71" s="13">
        <f t="shared" si="39"/>
        <v>94.12597235608537</v>
      </c>
    </row>
    <row r="72" spans="1:8" ht="63" x14ac:dyDescent="0.25">
      <c r="A72" s="44">
        <v>41059300</v>
      </c>
      <c r="B72" s="47" t="s">
        <v>81</v>
      </c>
      <c r="C72" s="43">
        <v>0</v>
      </c>
      <c r="D72" s="43">
        <v>1200954</v>
      </c>
      <c r="E72" s="43">
        <v>600485</v>
      </c>
      <c r="F72" s="43">
        <v>600485</v>
      </c>
      <c r="G72" s="13">
        <f t="shared" si="38"/>
        <v>50.000666137087677</v>
      </c>
      <c r="H72" s="13">
        <f t="shared" si="39"/>
        <v>100</v>
      </c>
    </row>
    <row r="73" spans="1:8" x14ac:dyDescent="0.25">
      <c r="A73" s="41" t="s">
        <v>44</v>
      </c>
      <c r="B73" s="42"/>
      <c r="C73" s="14">
        <f>C44+C8</f>
        <v>145233400</v>
      </c>
      <c r="D73" s="14">
        <f>D44+D8</f>
        <v>149513400</v>
      </c>
      <c r="E73" s="14">
        <f>E44+E8</f>
        <v>67232590</v>
      </c>
      <c r="F73" s="14">
        <f>F44+F8</f>
        <v>72721166.890000001</v>
      </c>
      <c r="G73" s="14">
        <f t="shared" si="22"/>
        <v>48.638561419912861</v>
      </c>
      <c r="H73" s="14">
        <f t="shared" si="37"/>
        <v>108.16356604735888</v>
      </c>
    </row>
    <row r="74" spans="1:8" x14ac:dyDescent="0.25">
      <c r="A74" s="41" t="s">
        <v>94</v>
      </c>
      <c r="B74" s="42"/>
      <c r="C74" s="14">
        <f>C73+C59</f>
        <v>162046290</v>
      </c>
      <c r="D74" s="14">
        <f>D73+D59</f>
        <v>223450237.11000001</v>
      </c>
      <c r="E74" s="14">
        <f>E73+E59</f>
        <v>127153248.11</v>
      </c>
      <c r="F74" s="14">
        <f>F73+F59</f>
        <v>132453564</v>
      </c>
      <c r="G74" s="14">
        <f t="shared" si="22"/>
        <v>59.276537681540162</v>
      </c>
      <c r="H74" s="14">
        <f t="shared" si="37"/>
        <v>104.16844710519287</v>
      </c>
    </row>
    <row r="75" spans="1:8" x14ac:dyDescent="0.25">
      <c r="A75" s="4"/>
      <c r="B75" s="5" t="s">
        <v>51</v>
      </c>
      <c r="C75" s="6"/>
      <c r="D75" s="6"/>
      <c r="E75" s="6"/>
      <c r="F75" s="6"/>
      <c r="G75" s="7"/>
      <c r="H75" s="7"/>
    </row>
    <row r="76" spans="1:8" x14ac:dyDescent="0.25">
      <c r="A76" s="15">
        <v>10000000</v>
      </c>
      <c r="B76" s="16" t="s">
        <v>4</v>
      </c>
      <c r="C76" s="17">
        <f t="shared" ref="C76:F77" si="40">C77</f>
        <v>18800</v>
      </c>
      <c r="D76" s="17">
        <f t="shared" si="40"/>
        <v>18800</v>
      </c>
      <c r="E76" s="17">
        <f t="shared" si="40"/>
        <v>11520</v>
      </c>
      <c r="F76" s="17">
        <f t="shared" si="40"/>
        <v>8461.92</v>
      </c>
      <c r="G76" s="10">
        <f t="shared" ref="G76:G84" si="41">F76/D76*100</f>
        <v>45.010212765957448</v>
      </c>
      <c r="H76" s="10">
        <f t="shared" ref="H76:H84" si="42">F76/E76*100</f>
        <v>73.454166666666666</v>
      </c>
    </row>
    <row r="77" spans="1:8" x14ac:dyDescent="0.25">
      <c r="A77" s="15">
        <v>19000000</v>
      </c>
      <c r="B77" s="16" t="s">
        <v>31</v>
      </c>
      <c r="C77" s="17">
        <f t="shared" si="40"/>
        <v>18800</v>
      </c>
      <c r="D77" s="17">
        <f t="shared" si="40"/>
        <v>18800</v>
      </c>
      <c r="E77" s="17">
        <f t="shared" si="40"/>
        <v>11520</v>
      </c>
      <c r="F77" s="17">
        <f t="shared" si="40"/>
        <v>8461.92</v>
      </c>
      <c r="G77" s="10">
        <f t="shared" si="41"/>
        <v>45.010212765957448</v>
      </c>
      <c r="H77" s="10">
        <f t="shared" si="42"/>
        <v>73.454166666666666</v>
      </c>
    </row>
    <row r="78" spans="1:8" x14ac:dyDescent="0.25">
      <c r="A78" s="15">
        <v>19010000</v>
      </c>
      <c r="B78" s="16" t="s">
        <v>52</v>
      </c>
      <c r="C78" s="17">
        <f>C79+C80</f>
        <v>18800</v>
      </c>
      <c r="D78" s="17">
        <f>D79+D80</f>
        <v>18800</v>
      </c>
      <c r="E78" s="17">
        <f>E79+E80</f>
        <v>11520</v>
      </c>
      <c r="F78" s="17">
        <f>F79+F80</f>
        <v>8461.92</v>
      </c>
      <c r="G78" s="10">
        <f t="shared" si="41"/>
        <v>45.010212765957448</v>
      </c>
      <c r="H78" s="10">
        <f t="shared" si="42"/>
        <v>73.454166666666666</v>
      </c>
    </row>
    <row r="79" spans="1:8" ht="31.5" x14ac:dyDescent="0.25">
      <c r="A79" s="18">
        <v>19010100</v>
      </c>
      <c r="B79" s="19" t="s">
        <v>53</v>
      </c>
      <c r="C79" s="43">
        <v>17700</v>
      </c>
      <c r="D79" s="43">
        <v>17700</v>
      </c>
      <c r="E79" s="43">
        <v>11100</v>
      </c>
      <c r="F79" s="43">
        <v>8120.17</v>
      </c>
      <c r="G79" s="13">
        <f t="shared" si="41"/>
        <v>45.876666666666665</v>
      </c>
      <c r="H79" s="13">
        <f t="shared" si="42"/>
        <v>73.154684684684696</v>
      </c>
    </row>
    <row r="80" spans="1:8" ht="31.5" x14ac:dyDescent="0.25">
      <c r="A80" s="18">
        <v>19010300</v>
      </c>
      <c r="B80" s="19" t="s">
        <v>54</v>
      </c>
      <c r="C80" s="43">
        <v>1100</v>
      </c>
      <c r="D80" s="43">
        <v>1100</v>
      </c>
      <c r="E80" s="43">
        <v>420</v>
      </c>
      <c r="F80" s="43">
        <v>341.75</v>
      </c>
      <c r="G80" s="13">
        <f t="shared" si="41"/>
        <v>31.068181818181817</v>
      </c>
      <c r="H80" s="13">
        <f t="shared" si="42"/>
        <v>81.36904761904762</v>
      </c>
    </row>
    <row r="81" spans="1:8" x14ac:dyDescent="0.25">
      <c r="A81" s="15">
        <v>20000000</v>
      </c>
      <c r="B81" s="16" t="s">
        <v>32</v>
      </c>
      <c r="C81" s="17">
        <f>C82</f>
        <v>878745</v>
      </c>
      <c r="D81" s="17">
        <f t="shared" ref="D81:F81" si="43">D82</f>
        <v>878745</v>
      </c>
      <c r="E81" s="17">
        <f t="shared" si="43"/>
        <v>439372.5</v>
      </c>
      <c r="F81" s="17">
        <f t="shared" si="43"/>
        <v>7688297.9000000004</v>
      </c>
      <c r="G81" s="10">
        <f t="shared" si="41"/>
        <v>874.9179682387952</v>
      </c>
      <c r="H81" s="10">
        <f t="shared" si="42"/>
        <v>1749.8359364775904</v>
      </c>
    </row>
    <row r="82" spans="1:8" x14ac:dyDescent="0.25">
      <c r="A82" s="15">
        <v>25000000</v>
      </c>
      <c r="B82" s="16" t="s">
        <v>55</v>
      </c>
      <c r="C82" s="17">
        <f>C83+C88</f>
        <v>878745</v>
      </c>
      <c r="D82" s="17">
        <f>D83+D88</f>
        <v>878745</v>
      </c>
      <c r="E82" s="17">
        <f>E83+E88</f>
        <v>439372.5</v>
      </c>
      <c r="F82" s="17">
        <f>F83+F88</f>
        <v>7688297.9000000004</v>
      </c>
      <c r="G82" s="10">
        <f t="shared" si="41"/>
        <v>874.9179682387952</v>
      </c>
      <c r="H82" s="10">
        <f t="shared" si="42"/>
        <v>1749.8359364775904</v>
      </c>
    </row>
    <row r="83" spans="1:8" ht="31.5" x14ac:dyDescent="0.25">
      <c r="A83" s="15">
        <v>25010000</v>
      </c>
      <c r="B83" s="16" t="s">
        <v>56</v>
      </c>
      <c r="C83" s="17">
        <f>C84+C86+C85+C87</f>
        <v>618745</v>
      </c>
      <c r="D83" s="17">
        <f t="shared" ref="D83:F83" si="44">D84+D86+D85+D87</f>
        <v>618745</v>
      </c>
      <c r="E83" s="17">
        <f t="shared" si="44"/>
        <v>309372.5</v>
      </c>
      <c r="F83" s="17">
        <f t="shared" si="44"/>
        <v>444219.17</v>
      </c>
      <c r="G83" s="10">
        <f t="shared" si="41"/>
        <v>71.793577321836949</v>
      </c>
      <c r="H83" s="10">
        <f t="shared" si="42"/>
        <v>143.5871546436739</v>
      </c>
    </row>
    <row r="84" spans="1:8" ht="31.5" x14ac:dyDescent="0.25">
      <c r="A84" s="18">
        <v>25010100</v>
      </c>
      <c r="B84" s="19" t="s">
        <v>57</v>
      </c>
      <c r="C84" s="43">
        <v>506000</v>
      </c>
      <c r="D84" s="43">
        <v>506000</v>
      </c>
      <c r="E84" s="43">
        <v>253000</v>
      </c>
      <c r="F84" s="43">
        <v>359441.7</v>
      </c>
      <c r="G84" s="13">
        <f t="shared" si="41"/>
        <v>71.035909090909087</v>
      </c>
      <c r="H84" s="13">
        <f t="shared" si="42"/>
        <v>142.07181818181817</v>
      </c>
    </row>
    <row r="85" spans="1:8" x14ac:dyDescent="0.25">
      <c r="A85" s="20">
        <v>25010200</v>
      </c>
      <c r="B85" s="24" t="s">
        <v>68</v>
      </c>
      <c r="C85" s="43">
        <v>0</v>
      </c>
      <c r="D85" s="43">
        <v>0</v>
      </c>
      <c r="E85" s="43">
        <v>0</v>
      </c>
      <c r="F85" s="43">
        <v>536.1</v>
      </c>
      <c r="G85" s="13">
        <v>0</v>
      </c>
      <c r="H85" s="13">
        <v>0</v>
      </c>
    </row>
    <row r="86" spans="1:8" ht="15" customHeight="1" x14ac:dyDescent="0.25">
      <c r="A86" s="18">
        <v>25010300</v>
      </c>
      <c r="B86" s="19" t="s">
        <v>58</v>
      </c>
      <c r="C86" s="43">
        <v>112745</v>
      </c>
      <c r="D86" s="43">
        <v>112745</v>
      </c>
      <c r="E86" s="43">
        <v>56372.5</v>
      </c>
      <c r="F86" s="43">
        <v>56492.51</v>
      </c>
      <c r="G86" s="13">
        <f t="shared" ref="G86" si="45">F86/D86*100</f>
        <v>50.106443744733696</v>
      </c>
      <c r="H86" s="13">
        <f t="shared" ref="H86" si="46">F86/E86*100</f>
        <v>100.21288748946739</v>
      </c>
    </row>
    <row r="87" spans="1:8" ht="15" customHeight="1" x14ac:dyDescent="0.25">
      <c r="A87" s="44">
        <v>25010400</v>
      </c>
      <c r="B87" s="47" t="s">
        <v>102</v>
      </c>
      <c r="C87" s="43">
        <v>0</v>
      </c>
      <c r="D87" s="43">
        <v>0</v>
      </c>
      <c r="E87" s="43">
        <v>0</v>
      </c>
      <c r="F87" s="43">
        <v>27748.86</v>
      </c>
      <c r="G87" s="13">
        <v>0</v>
      </c>
      <c r="H87" s="13">
        <v>0</v>
      </c>
    </row>
    <row r="88" spans="1:8" x14ac:dyDescent="0.25">
      <c r="A88" s="15">
        <v>25020000</v>
      </c>
      <c r="B88" s="16" t="s">
        <v>59</v>
      </c>
      <c r="C88" s="17">
        <f>C89+C90</f>
        <v>260000</v>
      </c>
      <c r="D88" s="17">
        <f>D89+D90</f>
        <v>260000</v>
      </c>
      <c r="E88" s="17">
        <f>E89+E90</f>
        <v>130000</v>
      </c>
      <c r="F88" s="17">
        <f>F89+F90</f>
        <v>7244078.7300000004</v>
      </c>
      <c r="G88" s="10">
        <f>F88/D88*100</f>
        <v>2786.1841269230767</v>
      </c>
      <c r="H88" s="10">
        <f>F88/E88*100</f>
        <v>5572.3682538461535</v>
      </c>
    </row>
    <row r="89" spans="1:8" x14ac:dyDescent="0.25">
      <c r="A89" s="18">
        <v>25020100</v>
      </c>
      <c r="B89" s="19" t="s">
        <v>60</v>
      </c>
      <c r="C89" s="43">
        <v>0</v>
      </c>
      <c r="D89" s="43">
        <v>0</v>
      </c>
      <c r="E89" s="43">
        <v>0</v>
      </c>
      <c r="F89" s="43">
        <v>4628717.53</v>
      </c>
      <c r="G89" s="13">
        <v>0</v>
      </c>
      <c r="H89" s="13">
        <v>0</v>
      </c>
    </row>
    <row r="90" spans="1:8" ht="63" x14ac:dyDescent="0.25">
      <c r="A90" s="18">
        <v>25020200</v>
      </c>
      <c r="B90" s="19" t="s">
        <v>66</v>
      </c>
      <c r="C90" s="43">
        <v>260000</v>
      </c>
      <c r="D90" s="43">
        <v>260000</v>
      </c>
      <c r="E90" s="43">
        <v>130000</v>
      </c>
      <c r="F90" s="43">
        <v>2615361.2000000002</v>
      </c>
      <c r="G90" s="13">
        <f>F90/D90*100</f>
        <v>1005.9081538461539</v>
      </c>
      <c r="H90" s="13">
        <f>F90/E90*100</f>
        <v>2011.8163076923079</v>
      </c>
    </row>
    <row r="91" spans="1:8" x14ac:dyDescent="0.25">
      <c r="A91" s="45">
        <v>30000000</v>
      </c>
      <c r="B91" s="48" t="s">
        <v>95</v>
      </c>
      <c r="C91" s="43">
        <v>0</v>
      </c>
      <c r="D91" s="43">
        <v>0</v>
      </c>
      <c r="E91" s="43">
        <v>0</v>
      </c>
      <c r="F91" s="43">
        <v>209970.52</v>
      </c>
      <c r="G91" s="13">
        <v>0</v>
      </c>
      <c r="H91" s="13">
        <v>0</v>
      </c>
    </row>
    <row r="92" spans="1:8" x14ac:dyDescent="0.25">
      <c r="A92" s="45">
        <v>33000000</v>
      </c>
      <c r="B92" s="48" t="s">
        <v>96</v>
      </c>
      <c r="C92" s="43">
        <v>0</v>
      </c>
      <c r="D92" s="43">
        <v>0</v>
      </c>
      <c r="E92" s="43">
        <v>0</v>
      </c>
      <c r="F92" s="43">
        <v>209970.52</v>
      </c>
      <c r="G92" s="13">
        <v>0</v>
      </c>
      <c r="H92" s="13">
        <v>0</v>
      </c>
    </row>
    <row r="93" spans="1:8" x14ac:dyDescent="0.25">
      <c r="A93" s="44">
        <v>33010000</v>
      </c>
      <c r="B93" s="47" t="s">
        <v>97</v>
      </c>
      <c r="C93" s="43">
        <v>0</v>
      </c>
      <c r="D93" s="43">
        <v>0</v>
      </c>
      <c r="E93" s="43">
        <v>0</v>
      </c>
      <c r="F93" s="43">
        <v>209970.52</v>
      </c>
      <c r="G93" s="13">
        <v>0</v>
      </c>
      <c r="H93" s="13">
        <v>0</v>
      </c>
    </row>
    <row r="94" spans="1:8" ht="47.25" x14ac:dyDescent="0.25">
      <c r="A94" s="44">
        <v>33010100</v>
      </c>
      <c r="B94" s="47" t="s">
        <v>98</v>
      </c>
      <c r="C94" s="43">
        <v>0</v>
      </c>
      <c r="D94" s="43">
        <v>0</v>
      </c>
      <c r="E94" s="43">
        <v>0</v>
      </c>
      <c r="F94" s="43">
        <v>209970.52</v>
      </c>
      <c r="G94" s="13">
        <v>0</v>
      </c>
      <c r="H94" s="13">
        <v>0</v>
      </c>
    </row>
    <row r="95" spans="1:8" x14ac:dyDescent="0.25">
      <c r="A95" s="45">
        <v>40000000</v>
      </c>
      <c r="B95" s="48" t="s">
        <v>99</v>
      </c>
      <c r="C95" s="46">
        <v>0</v>
      </c>
      <c r="D95" s="46">
        <v>45200</v>
      </c>
      <c r="E95" s="46">
        <v>45200</v>
      </c>
      <c r="F95" s="46">
        <v>45200</v>
      </c>
      <c r="G95" s="10">
        <f t="shared" ref="G95:G98" si="47">F95/D95*100</f>
        <v>100</v>
      </c>
      <c r="H95" s="10">
        <f t="shared" ref="H95:H98" si="48">F95/E95*100</f>
        <v>100</v>
      </c>
    </row>
    <row r="96" spans="1:8" x14ac:dyDescent="0.25">
      <c r="A96" s="45">
        <v>41000000</v>
      </c>
      <c r="B96" s="48" t="s">
        <v>100</v>
      </c>
      <c r="C96" s="46">
        <v>0</v>
      </c>
      <c r="D96" s="46">
        <v>45200</v>
      </c>
      <c r="E96" s="46">
        <v>45200</v>
      </c>
      <c r="F96" s="46">
        <v>45200</v>
      </c>
      <c r="G96" s="10">
        <f t="shared" si="47"/>
        <v>100</v>
      </c>
      <c r="H96" s="10">
        <f t="shared" si="48"/>
        <v>100</v>
      </c>
    </row>
    <row r="97" spans="1:8" x14ac:dyDescent="0.25">
      <c r="A97" s="45">
        <v>41030000</v>
      </c>
      <c r="B97" s="48" t="s">
        <v>92</v>
      </c>
      <c r="C97" s="46">
        <v>0</v>
      </c>
      <c r="D97" s="46">
        <v>45200</v>
      </c>
      <c r="E97" s="46">
        <v>45200</v>
      </c>
      <c r="F97" s="46">
        <v>45200</v>
      </c>
      <c r="G97" s="10">
        <f t="shared" si="47"/>
        <v>100</v>
      </c>
      <c r="H97" s="10">
        <f t="shared" si="48"/>
        <v>100</v>
      </c>
    </row>
    <row r="98" spans="1:8" ht="47.25" x14ac:dyDescent="0.25">
      <c r="A98" s="44">
        <v>41037400</v>
      </c>
      <c r="B98" s="47" t="s">
        <v>101</v>
      </c>
      <c r="C98" s="43">
        <v>0</v>
      </c>
      <c r="D98" s="43">
        <v>45200</v>
      </c>
      <c r="E98" s="43">
        <v>45200</v>
      </c>
      <c r="F98" s="43">
        <v>45200</v>
      </c>
      <c r="G98" s="13">
        <f t="shared" si="47"/>
        <v>100</v>
      </c>
      <c r="H98" s="13">
        <f t="shared" si="48"/>
        <v>100</v>
      </c>
    </row>
    <row r="99" spans="1:8" x14ac:dyDescent="0.25">
      <c r="A99" s="41" t="s">
        <v>44</v>
      </c>
      <c r="B99" s="42"/>
      <c r="C99" s="21">
        <f>C81+C76+C91</f>
        <v>897545</v>
      </c>
      <c r="D99" s="21">
        <f t="shared" ref="D99:F99" si="49">D81+D76+D91</f>
        <v>897545</v>
      </c>
      <c r="E99" s="21">
        <f t="shared" si="49"/>
        <v>450892.5</v>
      </c>
      <c r="F99" s="21">
        <f t="shared" si="49"/>
        <v>7906730.3399999999</v>
      </c>
      <c r="G99" s="21">
        <f t="shared" ref="G99:H101" si="50">E99/D99*100</f>
        <v>50.236199856274609</v>
      </c>
      <c r="H99" s="21">
        <f t="shared" si="50"/>
        <v>1753.5732663550625</v>
      </c>
    </row>
    <row r="100" spans="1:8" x14ac:dyDescent="0.25">
      <c r="A100" s="41" t="s">
        <v>61</v>
      </c>
      <c r="B100" s="42"/>
      <c r="C100" s="21">
        <f>C99+C95</f>
        <v>897545</v>
      </c>
      <c r="D100" s="21">
        <f t="shared" ref="D100:F100" si="51">D99+D95</f>
        <v>942745</v>
      </c>
      <c r="E100" s="21">
        <f t="shared" si="51"/>
        <v>496092.5</v>
      </c>
      <c r="F100" s="21">
        <f t="shared" si="51"/>
        <v>7951930.3399999999</v>
      </c>
      <c r="G100" s="21">
        <f t="shared" si="50"/>
        <v>52.622130056377912</v>
      </c>
      <c r="H100" s="21">
        <f t="shared" si="50"/>
        <v>1602.9128317803636</v>
      </c>
    </row>
    <row r="101" spans="1:8" x14ac:dyDescent="0.25">
      <c r="A101" s="39" t="s">
        <v>62</v>
      </c>
      <c r="B101" s="40"/>
      <c r="C101" s="22">
        <f>C74+C100</f>
        <v>162943835</v>
      </c>
      <c r="D101" s="22">
        <f>D74+D100</f>
        <v>224392982.11000001</v>
      </c>
      <c r="E101" s="22">
        <f>E74+E100</f>
        <v>127649340.61</v>
      </c>
      <c r="F101" s="22">
        <f>F74+F100</f>
        <v>140405494.34</v>
      </c>
      <c r="G101" s="23">
        <f t="shared" si="50"/>
        <v>56.886511962047379</v>
      </c>
      <c r="H101" s="23">
        <f t="shared" si="50"/>
        <v>109.99312152263533</v>
      </c>
    </row>
  </sheetData>
  <mergeCells count="15">
    <mergeCell ref="A101:B101"/>
    <mergeCell ref="A99:B99"/>
    <mergeCell ref="A100:B100"/>
    <mergeCell ref="A73:B73"/>
    <mergeCell ref="A74:B74"/>
    <mergeCell ref="A1:H1"/>
    <mergeCell ref="A2:H2"/>
    <mergeCell ref="A3:H3"/>
    <mergeCell ref="C5:C6"/>
    <mergeCell ref="D5:D6"/>
    <mergeCell ref="F5:F6"/>
    <mergeCell ref="G5:H5"/>
    <mergeCell ref="E5:E6"/>
    <mergeCell ref="A5:A6"/>
    <mergeCell ref="B5:B6"/>
  </mergeCells>
  <pageMargins left="0.39370078740157483" right="0.19685039370078741" top="0.19685039370078741" bottom="0.19685039370078741" header="0" footer="0"/>
  <pageSetup paperSize="9" scale="53" fitToHeight="50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2024-07-02T10:32:03Z</cp:lastPrinted>
  <dcterms:created xsi:type="dcterms:W3CDTF">2018-01-22T06:43:42Z</dcterms:created>
  <dcterms:modified xsi:type="dcterms:W3CDTF">2026-07-15T09:02:26Z</dcterms:modified>
</cp:coreProperties>
</file>